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/>
  <xr:revisionPtr revIDLastSave="0" documentId="8_{AC4EC447-DA4E-416E-BFAF-4FC25A9737AC}" xr6:coauthVersionLast="47" xr6:coauthVersionMax="47" xr10:uidLastSave="{00000000-0000-0000-0000-000000000000}"/>
  <workbookProtection workbookAlgorithmName="SHA-512" workbookHashValue="r5sK6npP1ZpDYNx7ywkC9GO8ZMnwDgsrOOH10uUM3PWpt2bV4peV4xpAAJ5jrfnCLKtXYmhqdIXqO2qVEt5Gkw==" workbookSaltValue="HOUJI3SXF2cO2K6cvaw9ww==" workbookSpinCount="100000" lockStructure="1"/>
  <bookViews>
    <workbookView xWindow="570" yWindow="-10410" windowWidth="18670" windowHeight="9680" activeTab="2" xr2:uid="{00000000-000D-0000-FFFF-FFFF00000000}"/>
  </bookViews>
  <sheets>
    <sheet name="231 - Summary Report" sheetId="1" r:id="rId1"/>
    <sheet name="243 - Summary Report " sheetId="3" r:id="rId2"/>
    <sheet name="OCTAE Summary Report" sheetId="2" r:id="rId3"/>
  </sheets>
  <definedNames>
    <definedName name="_xlnm._FilterDatabase" localSheetId="0" hidden="1">'231 - Summary Report'!$A$2:$AP$2</definedName>
    <definedName name="_xlnm._FilterDatabase" localSheetId="1" hidden="1">'243 - Summary Report '!$A$2:$AK$2</definedName>
    <definedName name="_xlnm.Print_Titles" localSheetId="0">'231 - Summary Report'!$A:$B</definedName>
    <definedName name="_xlnm.Print_Titles" localSheetId="1">'243 - Summary Report '!$A:$B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9" i="2" l="1"/>
  <c r="W59" i="2" s="1"/>
  <c r="W58" i="2"/>
  <c r="V58" i="2"/>
  <c r="W57" i="2"/>
  <c r="V57" i="2"/>
  <c r="W56" i="2"/>
  <c r="V56" i="2"/>
  <c r="W55" i="2"/>
  <c r="V55" i="2"/>
  <c r="W54" i="2"/>
  <c r="V54" i="2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V44" i="2"/>
  <c r="W44" i="2" s="1"/>
  <c r="V43" i="2"/>
  <c r="W43" i="2" s="1"/>
  <c r="V42" i="2"/>
  <c r="W42" i="2" s="1"/>
  <c r="V41" i="2"/>
  <c r="W41" i="2" s="1"/>
  <c r="V40" i="2"/>
  <c r="W40" i="2" s="1"/>
  <c r="V39" i="2"/>
  <c r="W39" i="2" s="1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V28" i="2"/>
  <c r="W28" i="2" s="1"/>
  <c r="V27" i="2"/>
  <c r="W27" i="2" s="1"/>
  <c r="V26" i="2"/>
  <c r="W26" i="2" s="1"/>
  <c r="V25" i="2"/>
  <c r="W25" i="2" s="1"/>
  <c r="V24" i="2"/>
  <c r="W24" i="2" s="1"/>
  <c r="V23" i="2"/>
  <c r="W23" i="2" s="1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V12" i="2"/>
  <c r="W12" i="2" s="1"/>
  <c r="V11" i="2"/>
  <c r="W11" i="2" s="1"/>
  <c r="V10" i="2"/>
  <c r="W10" i="2" s="1"/>
  <c r="V9" i="2"/>
  <c r="W9" i="2" s="1"/>
  <c r="V8" i="2"/>
  <c r="W8" i="2" s="1"/>
  <c r="V7" i="2"/>
  <c r="W7" i="2" s="1"/>
  <c r="V6" i="2"/>
  <c r="W6" i="2" s="1"/>
  <c r="V5" i="2"/>
  <c r="W5" i="2" s="1"/>
  <c r="V4" i="2"/>
  <c r="W4" i="2" s="1"/>
  <c r="V3" i="2"/>
  <c r="W3" i="2" s="1"/>
  <c r="AP5" i="1" l="1"/>
  <c r="AP6" i="1"/>
  <c r="AO5" i="1"/>
  <c r="AO6" i="1"/>
  <c r="AN5" i="1"/>
  <c r="AN6" i="1"/>
  <c r="AJ5" i="1"/>
  <c r="AJ6" i="1"/>
  <c r="AI5" i="1"/>
  <c r="AI6" i="1"/>
  <c r="AH5" i="1"/>
  <c r="AH6" i="1"/>
  <c r="AD5" i="1"/>
  <c r="AD6" i="1"/>
  <c r="AC5" i="1"/>
  <c r="AC6" i="1"/>
  <c r="AB5" i="1"/>
  <c r="AB6" i="1"/>
  <c r="X5" i="1"/>
  <c r="X6" i="1"/>
  <c r="W5" i="1"/>
  <c r="W6" i="1"/>
  <c r="S5" i="1"/>
  <c r="S6" i="1"/>
  <c r="P5" i="1"/>
  <c r="P6" i="1"/>
  <c r="N5" i="1"/>
  <c r="N6" i="1"/>
  <c r="K5" i="1"/>
  <c r="K6" i="1"/>
  <c r="I5" i="1"/>
  <c r="I6" i="1"/>
  <c r="F5" i="1"/>
  <c r="F6" i="1"/>
  <c r="D5" i="1" l="1"/>
  <c r="C5" i="1"/>
  <c r="D6" i="1"/>
  <c r="C6" i="1"/>
  <c r="AK15" i="3" l="1"/>
  <c r="AJ15" i="3"/>
  <c r="AE15" i="3"/>
  <c r="AD15" i="3"/>
  <c r="Y15" i="3"/>
  <c r="X15" i="3"/>
  <c r="N16" i="3"/>
  <c r="N14" i="3"/>
  <c r="N13" i="3"/>
  <c r="N12" i="3"/>
  <c r="N11" i="3"/>
  <c r="N10" i="3"/>
  <c r="N9" i="3"/>
  <c r="N8" i="3"/>
  <c r="N7" i="3"/>
  <c r="N6" i="3"/>
  <c r="N5" i="3"/>
  <c r="I16" i="3"/>
  <c r="I14" i="3"/>
  <c r="I13" i="3"/>
  <c r="I11" i="3"/>
  <c r="I10" i="3"/>
  <c r="I9" i="3"/>
  <c r="I8" i="3"/>
  <c r="I7" i="3"/>
  <c r="I6" i="3"/>
  <c r="I5" i="3"/>
  <c r="I4" i="3"/>
  <c r="N3" i="3"/>
  <c r="I3" i="3"/>
  <c r="N15" i="3"/>
  <c r="K16" i="3"/>
  <c r="K15" i="3"/>
  <c r="S42" i="1"/>
  <c r="P43" i="1"/>
  <c r="P42" i="1"/>
  <c r="W42" i="1"/>
  <c r="X42" i="1"/>
  <c r="K42" i="1"/>
  <c r="N42" i="1"/>
  <c r="K43" i="1"/>
  <c r="AP42" i="1"/>
  <c r="AO42" i="1"/>
  <c r="AJ42" i="1"/>
  <c r="AI42" i="1"/>
  <c r="AD42" i="1"/>
  <c r="AC42" i="1"/>
  <c r="S43" i="1"/>
  <c r="S41" i="1"/>
  <c r="S40" i="1"/>
  <c r="S39" i="1"/>
  <c r="S38" i="1"/>
  <c r="S37" i="1"/>
  <c r="S34" i="1"/>
  <c r="S33" i="1"/>
  <c r="S32" i="1"/>
  <c r="S30" i="1"/>
  <c r="S28" i="1"/>
  <c r="S27" i="1"/>
  <c r="S26" i="1"/>
  <c r="S25" i="1"/>
  <c r="S23" i="1"/>
  <c r="S22" i="1"/>
  <c r="S21" i="1"/>
  <c r="S20" i="1"/>
  <c r="S19" i="1"/>
  <c r="S18" i="1"/>
  <c r="S17" i="1"/>
  <c r="S16" i="1"/>
  <c r="S15" i="1"/>
  <c r="S13" i="1"/>
  <c r="S12" i="1"/>
  <c r="S11" i="1"/>
  <c r="S10" i="1"/>
  <c r="S9" i="1"/>
  <c r="S8" i="1"/>
  <c r="S7" i="1"/>
  <c r="S3" i="1"/>
  <c r="N43" i="1"/>
  <c r="N41" i="1"/>
  <c r="N40" i="1"/>
  <c r="N39" i="1"/>
  <c r="N38" i="1"/>
  <c r="N36" i="1"/>
  <c r="N35" i="1"/>
  <c r="N34" i="1"/>
  <c r="N33" i="1"/>
  <c r="N32" i="1"/>
  <c r="N31" i="1"/>
  <c r="N30" i="1"/>
  <c r="N27" i="1"/>
  <c r="N25" i="1"/>
  <c r="N24" i="1"/>
  <c r="N23" i="1"/>
  <c r="N22" i="1"/>
  <c r="N21" i="1"/>
  <c r="N20" i="1"/>
  <c r="N19" i="1"/>
  <c r="N18" i="1"/>
  <c r="N15" i="1"/>
  <c r="N14" i="1"/>
  <c r="N13" i="1"/>
  <c r="N12" i="1"/>
  <c r="N11" i="1"/>
  <c r="N10" i="1"/>
  <c r="N9" i="1"/>
  <c r="N8" i="1"/>
  <c r="N7" i="1"/>
  <c r="N4" i="1"/>
  <c r="N3" i="1"/>
  <c r="I43" i="1"/>
  <c r="I41" i="1"/>
  <c r="I40" i="1"/>
  <c r="I39" i="1"/>
  <c r="I37" i="1"/>
  <c r="I36" i="1"/>
  <c r="I35" i="1"/>
  <c r="I34" i="1"/>
  <c r="I33" i="1"/>
  <c r="I31" i="1"/>
  <c r="I30" i="1"/>
  <c r="I29" i="1"/>
  <c r="I28" i="1"/>
  <c r="I25" i="1"/>
  <c r="I24" i="1"/>
  <c r="I23" i="1"/>
  <c r="I22" i="1"/>
  <c r="I21" i="1"/>
  <c r="I19" i="1"/>
  <c r="I18" i="1"/>
  <c r="I17" i="1"/>
  <c r="I16" i="1"/>
  <c r="I15" i="1"/>
  <c r="I13" i="1"/>
  <c r="I12" i="1"/>
  <c r="I11" i="1"/>
  <c r="I10" i="1"/>
  <c r="I9" i="1"/>
  <c r="I7" i="1"/>
  <c r="I4" i="1"/>
  <c r="I3" i="1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Q3" i="2"/>
  <c r="M58" i="2"/>
  <c r="M57" i="2"/>
  <c r="M56" i="2"/>
  <c r="M55" i="2"/>
  <c r="R55" i="2" s="1"/>
  <c r="M54" i="2"/>
  <c r="R54" i="2" s="1"/>
  <c r="G58" i="2"/>
  <c r="G57" i="2"/>
  <c r="G56" i="2"/>
  <c r="G55" i="2"/>
  <c r="G54" i="2"/>
  <c r="X58" i="2"/>
  <c r="X57" i="2"/>
  <c r="X56" i="2"/>
  <c r="X55" i="2"/>
  <c r="X54" i="2"/>
  <c r="H58" i="2"/>
  <c r="H57" i="2"/>
  <c r="H56" i="2"/>
  <c r="H55" i="2"/>
  <c r="H54" i="2"/>
  <c r="N58" i="2"/>
  <c r="N57" i="2"/>
  <c r="N56" i="2"/>
  <c r="N55" i="2"/>
  <c r="N54" i="2"/>
  <c r="AB59" i="2"/>
  <c r="AC59" i="2" s="1"/>
  <c r="AC58" i="2"/>
  <c r="AB58" i="2"/>
  <c r="AC57" i="2"/>
  <c r="AB57" i="2"/>
  <c r="AC56" i="2"/>
  <c r="AB56" i="2"/>
  <c r="AC55" i="2"/>
  <c r="AB55" i="2"/>
  <c r="AC54" i="2"/>
  <c r="AB54" i="2"/>
  <c r="AB53" i="2"/>
  <c r="AC53" i="2" s="1"/>
  <c r="AB52" i="2"/>
  <c r="AC52" i="2" s="1"/>
  <c r="AB51" i="2"/>
  <c r="AC51" i="2" s="1"/>
  <c r="AB50" i="2"/>
  <c r="AC50" i="2" s="1"/>
  <c r="AB49" i="2"/>
  <c r="AC49" i="2" s="1"/>
  <c r="AB48" i="2"/>
  <c r="AC48" i="2" s="1"/>
  <c r="AB47" i="2"/>
  <c r="AC47" i="2" s="1"/>
  <c r="AB46" i="2"/>
  <c r="AC46" i="2" s="1"/>
  <c r="AB45" i="2"/>
  <c r="AC45" i="2" s="1"/>
  <c r="AB44" i="2"/>
  <c r="AC44" i="2" s="1"/>
  <c r="AB43" i="2"/>
  <c r="AC43" i="2" s="1"/>
  <c r="AB42" i="2"/>
  <c r="AC42" i="2" s="1"/>
  <c r="AB41" i="2"/>
  <c r="AC41" i="2" s="1"/>
  <c r="AB40" i="2"/>
  <c r="AC40" i="2" s="1"/>
  <c r="AB39" i="2"/>
  <c r="AC39" i="2" s="1"/>
  <c r="AB38" i="2"/>
  <c r="AC38" i="2" s="1"/>
  <c r="AB37" i="2"/>
  <c r="AC37" i="2" s="1"/>
  <c r="AB36" i="2"/>
  <c r="AC36" i="2" s="1"/>
  <c r="AB35" i="2"/>
  <c r="AC35" i="2" s="1"/>
  <c r="AB34" i="2"/>
  <c r="AC34" i="2" s="1"/>
  <c r="AB33" i="2"/>
  <c r="AC33" i="2" s="1"/>
  <c r="AB32" i="2"/>
  <c r="AC32" i="2" s="1"/>
  <c r="AB31" i="2"/>
  <c r="AC31" i="2" s="1"/>
  <c r="AB30" i="2"/>
  <c r="AC30" i="2" s="1"/>
  <c r="AB29" i="2"/>
  <c r="AC29" i="2" s="1"/>
  <c r="AB28" i="2"/>
  <c r="AC28" i="2" s="1"/>
  <c r="AB27" i="2"/>
  <c r="AC27" i="2" s="1"/>
  <c r="AB26" i="2"/>
  <c r="AC26" i="2" s="1"/>
  <c r="AB25" i="2"/>
  <c r="AC25" i="2" s="1"/>
  <c r="AB24" i="2"/>
  <c r="AC24" i="2" s="1"/>
  <c r="AB23" i="2"/>
  <c r="AC23" i="2" s="1"/>
  <c r="AB22" i="2"/>
  <c r="AC22" i="2" s="1"/>
  <c r="AB21" i="2"/>
  <c r="AC21" i="2" s="1"/>
  <c r="AB20" i="2"/>
  <c r="AC20" i="2" s="1"/>
  <c r="AB19" i="2"/>
  <c r="AC19" i="2" s="1"/>
  <c r="AB18" i="2"/>
  <c r="AC18" i="2" s="1"/>
  <c r="AB17" i="2"/>
  <c r="AC17" i="2" s="1"/>
  <c r="AB16" i="2"/>
  <c r="AC16" i="2" s="1"/>
  <c r="AB15" i="2"/>
  <c r="AC15" i="2" s="1"/>
  <c r="AB14" i="2"/>
  <c r="AC14" i="2" s="1"/>
  <c r="AB13" i="2"/>
  <c r="AC13" i="2" s="1"/>
  <c r="AB12" i="2"/>
  <c r="AC12" i="2" s="1"/>
  <c r="AB11" i="2"/>
  <c r="AC11" i="2" s="1"/>
  <c r="AB10" i="2"/>
  <c r="AC10" i="2" s="1"/>
  <c r="AB9" i="2"/>
  <c r="AC9" i="2" s="1"/>
  <c r="AB8" i="2"/>
  <c r="AC8" i="2" s="1"/>
  <c r="AB7" i="2"/>
  <c r="AC7" i="2" s="1"/>
  <c r="AB6" i="2"/>
  <c r="AC6" i="2" s="1"/>
  <c r="AB5" i="2"/>
  <c r="AC5" i="2" s="1"/>
  <c r="AB4" i="2"/>
  <c r="AC4" i="2" s="1"/>
  <c r="AB3" i="2"/>
  <c r="AC3" i="2" s="1"/>
  <c r="R16" i="3"/>
  <c r="S16" i="3" s="1"/>
  <c r="S15" i="3"/>
  <c r="R15" i="3"/>
  <c r="R14" i="3"/>
  <c r="S14" i="3" s="1"/>
  <c r="R13" i="3"/>
  <c r="S13" i="3" s="1"/>
  <c r="R12" i="3"/>
  <c r="S12" i="3" s="1"/>
  <c r="R11" i="3"/>
  <c r="S11" i="3" s="1"/>
  <c r="R10" i="3"/>
  <c r="S10" i="3" s="1"/>
  <c r="R9" i="3"/>
  <c r="S9" i="3" s="1"/>
  <c r="R8" i="3"/>
  <c r="S8" i="3" s="1"/>
  <c r="R7" i="3"/>
  <c r="S7" i="3" s="1"/>
  <c r="R6" i="3"/>
  <c r="S6" i="3" s="1"/>
  <c r="R5" i="3"/>
  <c r="S5" i="3" s="1"/>
  <c r="R4" i="3"/>
  <c r="S4" i="3" s="1"/>
  <c r="R3" i="3"/>
  <c r="S3" i="3" s="1"/>
  <c r="K14" i="3"/>
  <c r="K13" i="3"/>
  <c r="K12" i="3"/>
  <c r="K11" i="3"/>
  <c r="K10" i="3"/>
  <c r="K9" i="3"/>
  <c r="K8" i="3"/>
  <c r="K7" i="3"/>
  <c r="K6" i="3"/>
  <c r="K5" i="3"/>
  <c r="N4" i="3"/>
  <c r="K4" i="3"/>
  <c r="K3" i="3"/>
  <c r="F16" i="3"/>
  <c r="I15" i="3"/>
  <c r="F15" i="3"/>
  <c r="F14" i="3"/>
  <c r="F13" i="3"/>
  <c r="I12" i="3"/>
  <c r="F12" i="3"/>
  <c r="F11" i="3"/>
  <c r="F10" i="3"/>
  <c r="F9" i="3"/>
  <c r="F8" i="3"/>
  <c r="F7" i="3"/>
  <c r="F6" i="3"/>
  <c r="F5" i="3"/>
  <c r="F4" i="3"/>
  <c r="F3" i="3"/>
  <c r="W43" i="1"/>
  <c r="X43" i="1" s="1"/>
  <c r="W41" i="1"/>
  <c r="X41" i="1" s="1"/>
  <c r="W40" i="1"/>
  <c r="X40" i="1" s="1"/>
  <c r="W39" i="1"/>
  <c r="X39" i="1" s="1"/>
  <c r="W38" i="1"/>
  <c r="X38" i="1" s="1"/>
  <c r="W37" i="1"/>
  <c r="X37" i="1" s="1"/>
  <c r="W36" i="1"/>
  <c r="X36" i="1" s="1"/>
  <c r="W35" i="1"/>
  <c r="X35" i="1" s="1"/>
  <c r="W34" i="1"/>
  <c r="X34" i="1" s="1"/>
  <c r="W33" i="1"/>
  <c r="X33" i="1" s="1"/>
  <c r="W32" i="1"/>
  <c r="X32" i="1" s="1"/>
  <c r="W31" i="1"/>
  <c r="X31" i="1" s="1"/>
  <c r="W30" i="1"/>
  <c r="X30" i="1" s="1"/>
  <c r="W29" i="1"/>
  <c r="X29" i="1" s="1"/>
  <c r="W28" i="1"/>
  <c r="X28" i="1" s="1"/>
  <c r="W27" i="1"/>
  <c r="X27" i="1" s="1"/>
  <c r="W26" i="1"/>
  <c r="X26" i="1" s="1"/>
  <c r="W25" i="1"/>
  <c r="X25" i="1" s="1"/>
  <c r="W24" i="1"/>
  <c r="X24" i="1" s="1"/>
  <c r="W23" i="1"/>
  <c r="X23" i="1" s="1"/>
  <c r="W22" i="1"/>
  <c r="X22" i="1" s="1"/>
  <c r="W21" i="1"/>
  <c r="X21" i="1" s="1"/>
  <c r="W20" i="1"/>
  <c r="X20" i="1" s="1"/>
  <c r="W19" i="1"/>
  <c r="X19" i="1" s="1"/>
  <c r="W18" i="1"/>
  <c r="X18" i="1" s="1"/>
  <c r="W17" i="1"/>
  <c r="X17" i="1" s="1"/>
  <c r="W16" i="1"/>
  <c r="X16" i="1" s="1"/>
  <c r="W15" i="1"/>
  <c r="X15" i="1" s="1"/>
  <c r="W14" i="1"/>
  <c r="X14" i="1" s="1"/>
  <c r="W13" i="1"/>
  <c r="X13" i="1" s="1"/>
  <c r="W12" i="1"/>
  <c r="X12" i="1" s="1"/>
  <c r="W11" i="1"/>
  <c r="X11" i="1" s="1"/>
  <c r="W10" i="1"/>
  <c r="X10" i="1" s="1"/>
  <c r="W9" i="1"/>
  <c r="X9" i="1" s="1"/>
  <c r="W8" i="1"/>
  <c r="X8" i="1" s="1"/>
  <c r="W7" i="1"/>
  <c r="X7" i="1" s="1"/>
  <c r="W4" i="1"/>
  <c r="X4" i="1" s="1"/>
  <c r="W3" i="1"/>
  <c r="X3" i="1" s="1"/>
  <c r="P41" i="1"/>
  <c r="P40" i="1"/>
  <c r="P39" i="1"/>
  <c r="P38" i="1"/>
  <c r="P37" i="1"/>
  <c r="S36" i="1"/>
  <c r="P36" i="1"/>
  <c r="S35" i="1"/>
  <c r="P35" i="1"/>
  <c r="P34" i="1"/>
  <c r="P33" i="1"/>
  <c r="P32" i="1"/>
  <c r="S31" i="1"/>
  <c r="P31" i="1"/>
  <c r="P30" i="1"/>
  <c r="S29" i="1"/>
  <c r="P29" i="1"/>
  <c r="P28" i="1"/>
  <c r="P27" i="1"/>
  <c r="P26" i="1"/>
  <c r="P25" i="1"/>
  <c r="S24" i="1"/>
  <c r="P24" i="1"/>
  <c r="P23" i="1"/>
  <c r="P22" i="1"/>
  <c r="P21" i="1"/>
  <c r="P20" i="1"/>
  <c r="P19" i="1"/>
  <c r="P18" i="1"/>
  <c r="P17" i="1"/>
  <c r="P16" i="1"/>
  <c r="P15" i="1"/>
  <c r="S14" i="1"/>
  <c r="P14" i="1"/>
  <c r="P13" i="1"/>
  <c r="P12" i="1"/>
  <c r="P11" i="1"/>
  <c r="P10" i="1"/>
  <c r="P9" i="1"/>
  <c r="P8" i="1"/>
  <c r="P7" i="1"/>
  <c r="S4" i="1"/>
  <c r="P4" i="1"/>
  <c r="P3" i="1"/>
  <c r="K41" i="1"/>
  <c r="K40" i="1"/>
  <c r="K39" i="1"/>
  <c r="K38" i="1"/>
  <c r="N37" i="1"/>
  <c r="K37" i="1"/>
  <c r="K36" i="1"/>
  <c r="K35" i="1"/>
  <c r="K34" i="1"/>
  <c r="K33" i="1"/>
  <c r="K32" i="1"/>
  <c r="K31" i="1"/>
  <c r="K30" i="1"/>
  <c r="N29" i="1"/>
  <c r="K29" i="1"/>
  <c r="N28" i="1"/>
  <c r="K28" i="1"/>
  <c r="K27" i="1"/>
  <c r="N26" i="1"/>
  <c r="K26" i="1"/>
  <c r="K25" i="1"/>
  <c r="K24" i="1"/>
  <c r="K23" i="1"/>
  <c r="K22" i="1"/>
  <c r="K21" i="1"/>
  <c r="K20" i="1"/>
  <c r="K19" i="1"/>
  <c r="K18" i="1"/>
  <c r="N17" i="1"/>
  <c r="K17" i="1"/>
  <c r="N16" i="1"/>
  <c r="K16" i="1"/>
  <c r="K15" i="1"/>
  <c r="K14" i="1"/>
  <c r="K13" i="1"/>
  <c r="K12" i="1"/>
  <c r="K11" i="1"/>
  <c r="K10" i="1"/>
  <c r="K9" i="1"/>
  <c r="K8" i="1"/>
  <c r="K7" i="1"/>
  <c r="K4" i="1"/>
  <c r="K3" i="1"/>
  <c r="I42" i="1"/>
  <c r="I38" i="1"/>
  <c r="I32" i="1"/>
  <c r="I27" i="1"/>
  <c r="I26" i="1"/>
  <c r="I20" i="1"/>
  <c r="I14" i="1"/>
  <c r="I8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4" i="1"/>
  <c r="F3" i="1"/>
  <c r="R58" i="2" l="1"/>
  <c r="R56" i="2"/>
  <c r="R57" i="2"/>
  <c r="W16" i="3"/>
  <c r="X16" i="3" s="1"/>
  <c r="Y16" i="3" s="1"/>
  <c r="W15" i="3"/>
  <c r="W14" i="3"/>
  <c r="X14" i="3" s="1"/>
  <c r="Y14" i="3" s="1"/>
  <c r="W13" i="3"/>
  <c r="X13" i="3" s="1"/>
  <c r="Y13" i="3" s="1"/>
  <c r="W12" i="3"/>
  <c r="X12" i="3" s="1"/>
  <c r="Y12" i="3" s="1"/>
  <c r="W11" i="3"/>
  <c r="X11" i="3" s="1"/>
  <c r="Y11" i="3" s="1"/>
  <c r="W10" i="3"/>
  <c r="X10" i="3" s="1"/>
  <c r="Y10" i="3" s="1"/>
  <c r="W9" i="3"/>
  <c r="X9" i="3" s="1"/>
  <c r="Y9" i="3" s="1"/>
  <c r="W8" i="3"/>
  <c r="X8" i="3" s="1"/>
  <c r="Y8" i="3" s="1"/>
  <c r="W7" i="3"/>
  <c r="X7" i="3" s="1"/>
  <c r="Y7" i="3" s="1"/>
  <c r="W6" i="3"/>
  <c r="X6" i="3" s="1"/>
  <c r="Y6" i="3" s="1"/>
  <c r="W5" i="3"/>
  <c r="X5" i="3" s="1"/>
  <c r="Y5" i="3" s="1"/>
  <c r="W4" i="3"/>
  <c r="X4" i="3" s="1"/>
  <c r="Y4" i="3" s="1"/>
  <c r="W3" i="3"/>
  <c r="X3" i="3" s="1"/>
  <c r="Y3" i="3" s="1"/>
  <c r="AB43" i="1"/>
  <c r="AC43" i="1" s="1"/>
  <c r="AD43" i="1" s="1"/>
  <c r="AB42" i="1"/>
  <c r="AB41" i="1"/>
  <c r="AC41" i="1" s="1"/>
  <c r="AD41" i="1" s="1"/>
  <c r="AB40" i="1"/>
  <c r="AC40" i="1" s="1"/>
  <c r="AD40" i="1" s="1"/>
  <c r="AB39" i="1"/>
  <c r="AC39" i="1" s="1"/>
  <c r="AD39" i="1" s="1"/>
  <c r="AB38" i="1"/>
  <c r="AC38" i="1" s="1"/>
  <c r="AD38" i="1" s="1"/>
  <c r="AB37" i="1"/>
  <c r="AC37" i="1" s="1"/>
  <c r="AD37" i="1" s="1"/>
  <c r="AB36" i="1"/>
  <c r="AC36" i="1" s="1"/>
  <c r="AD36" i="1" s="1"/>
  <c r="AB35" i="1"/>
  <c r="AC35" i="1" s="1"/>
  <c r="AD35" i="1" s="1"/>
  <c r="AB34" i="1"/>
  <c r="AC34" i="1" s="1"/>
  <c r="AD34" i="1" s="1"/>
  <c r="AB33" i="1"/>
  <c r="AC33" i="1" s="1"/>
  <c r="AD33" i="1" s="1"/>
  <c r="AB32" i="1"/>
  <c r="AC32" i="1" s="1"/>
  <c r="AD32" i="1" s="1"/>
  <c r="AB31" i="1"/>
  <c r="AC31" i="1" s="1"/>
  <c r="AD31" i="1" s="1"/>
  <c r="AB30" i="1"/>
  <c r="AC30" i="1" s="1"/>
  <c r="AD30" i="1" s="1"/>
  <c r="AB29" i="1"/>
  <c r="AC29" i="1" s="1"/>
  <c r="AD29" i="1" s="1"/>
  <c r="AB28" i="1"/>
  <c r="AC28" i="1" s="1"/>
  <c r="AD28" i="1" s="1"/>
  <c r="AB27" i="1"/>
  <c r="AC27" i="1" s="1"/>
  <c r="AD27" i="1" s="1"/>
  <c r="AB26" i="1"/>
  <c r="AC26" i="1" s="1"/>
  <c r="AD26" i="1" s="1"/>
  <c r="AB25" i="1"/>
  <c r="AC25" i="1" s="1"/>
  <c r="AD25" i="1" s="1"/>
  <c r="AB24" i="1"/>
  <c r="AC24" i="1" s="1"/>
  <c r="AD24" i="1" s="1"/>
  <c r="AB23" i="1"/>
  <c r="AC23" i="1" s="1"/>
  <c r="AD23" i="1" s="1"/>
  <c r="AB22" i="1"/>
  <c r="AC22" i="1" s="1"/>
  <c r="AD22" i="1" s="1"/>
  <c r="AB21" i="1"/>
  <c r="AC21" i="1" s="1"/>
  <c r="AD21" i="1" s="1"/>
  <c r="AB20" i="1"/>
  <c r="AC20" i="1" s="1"/>
  <c r="AD20" i="1" s="1"/>
  <c r="AB19" i="1"/>
  <c r="AC19" i="1" s="1"/>
  <c r="AD19" i="1" s="1"/>
  <c r="AB18" i="1"/>
  <c r="AC18" i="1" s="1"/>
  <c r="AD18" i="1" s="1"/>
  <c r="AB17" i="1"/>
  <c r="AC17" i="1" s="1"/>
  <c r="AD17" i="1" s="1"/>
  <c r="AB16" i="1"/>
  <c r="AC16" i="1" s="1"/>
  <c r="AD16" i="1" s="1"/>
  <c r="AB15" i="1"/>
  <c r="AC15" i="1" s="1"/>
  <c r="AD15" i="1" s="1"/>
  <c r="AB14" i="1"/>
  <c r="AC14" i="1" s="1"/>
  <c r="AD14" i="1" s="1"/>
  <c r="AB13" i="1"/>
  <c r="AC13" i="1" s="1"/>
  <c r="AD13" i="1" s="1"/>
  <c r="AB12" i="1"/>
  <c r="AC12" i="1" s="1"/>
  <c r="AD12" i="1" s="1"/>
  <c r="AB11" i="1"/>
  <c r="AC11" i="1" s="1"/>
  <c r="AD11" i="1" s="1"/>
  <c r="AB10" i="1"/>
  <c r="AC10" i="1" s="1"/>
  <c r="AD10" i="1" s="1"/>
  <c r="AB9" i="1"/>
  <c r="AC9" i="1" s="1"/>
  <c r="AD9" i="1" s="1"/>
  <c r="AB8" i="1"/>
  <c r="AC8" i="1" s="1"/>
  <c r="AD8" i="1" s="1"/>
  <c r="AB7" i="1"/>
  <c r="AC7" i="1" s="1"/>
  <c r="AD7" i="1" s="1"/>
  <c r="AB4" i="1"/>
  <c r="AC4" i="1" s="1"/>
  <c r="AD4" i="1" s="1"/>
  <c r="AB3" i="1"/>
  <c r="AC3" i="1" s="1"/>
  <c r="AD3" i="1" s="1"/>
  <c r="AH3" i="1"/>
  <c r="AI3" i="1" s="1"/>
  <c r="AJ3" i="1" s="1"/>
  <c r="AN3" i="1"/>
  <c r="AO3" i="1" s="1"/>
  <c r="AP3" i="1" s="1"/>
  <c r="AH4" i="1"/>
  <c r="AI4" i="1" s="1"/>
  <c r="AJ4" i="1" s="1"/>
  <c r="AN4" i="1"/>
  <c r="AO4" i="1" s="1"/>
  <c r="AP4" i="1" s="1"/>
  <c r="AH7" i="1"/>
  <c r="AI7" i="1" s="1"/>
  <c r="AJ7" i="1" s="1"/>
  <c r="AN7" i="1"/>
  <c r="AO7" i="1" s="1"/>
  <c r="AP7" i="1" s="1"/>
  <c r="AH8" i="1"/>
  <c r="AI8" i="1" s="1"/>
  <c r="AJ8" i="1" s="1"/>
  <c r="AN8" i="1"/>
  <c r="AO8" i="1" s="1"/>
  <c r="AP8" i="1" s="1"/>
  <c r="AH9" i="1"/>
  <c r="AI9" i="1" s="1"/>
  <c r="AJ9" i="1" s="1"/>
  <c r="AN9" i="1"/>
  <c r="AO9" i="1" s="1"/>
  <c r="AP9" i="1" s="1"/>
  <c r="AH10" i="1"/>
  <c r="AI10" i="1" s="1"/>
  <c r="AJ10" i="1" s="1"/>
  <c r="AN10" i="1"/>
  <c r="AO10" i="1" s="1"/>
  <c r="AP10" i="1" s="1"/>
  <c r="AH11" i="1"/>
  <c r="AI11" i="1" s="1"/>
  <c r="AJ11" i="1" s="1"/>
  <c r="AN11" i="1"/>
  <c r="AO11" i="1" s="1"/>
  <c r="AP11" i="1" s="1"/>
  <c r="AH12" i="1"/>
  <c r="AI12" i="1" s="1"/>
  <c r="AJ12" i="1" s="1"/>
  <c r="AN12" i="1"/>
  <c r="AO12" i="1" s="1"/>
  <c r="AP12" i="1" s="1"/>
  <c r="AH13" i="1"/>
  <c r="AI13" i="1" s="1"/>
  <c r="AJ13" i="1" s="1"/>
  <c r="AN13" i="1"/>
  <c r="AO13" i="1" s="1"/>
  <c r="AP13" i="1" s="1"/>
  <c r="AH14" i="1"/>
  <c r="AI14" i="1" s="1"/>
  <c r="AJ14" i="1" s="1"/>
  <c r="AN14" i="1"/>
  <c r="AO14" i="1" s="1"/>
  <c r="AP14" i="1" s="1"/>
  <c r="AH15" i="1"/>
  <c r="AI15" i="1" s="1"/>
  <c r="AJ15" i="1" s="1"/>
  <c r="AN15" i="1"/>
  <c r="AO15" i="1" s="1"/>
  <c r="AP15" i="1" s="1"/>
  <c r="AH16" i="1"/>
  <c r="AI16" i="1" s="1"/>
  <c r="AJ16" i="1" s="1"/>
  <c r="AN16" i="1"/>
  <c r="AO16" i="1" s="1"/>
  <c r="AP16" i="1" s="1"/>
  <c r="AH17" i="1"/>
  <c r="AI17" i="1" s="1"/>
  <c r="AJ17" i="1" s="1"/>
  <c r="AN17" i="1"/>
  <c r="AO17" i="1" s="1"/>
  <c r="AP17" i="1" s="1"/>
  <c r="AH18" i="1"/>
  <c r="AI18" i="1" s="1"/>
  <c r="AJ18" i="1" s="1"/>
  <c r="AN18" i="1"/>
  <c r="AO18" i="1" s="1"/>
  <c r="AP18" i="1" s="1"/>
  <c r="AH19" i="1"/>
  <c r="AI19" i="1" s="1"/>
  <c r="AJ19" i="1" s="1"/>
  <c r="AN19" i="1"/>
  <c r="AO19" i="1" s="1"/>
  <c r="AP19" i="1" s="1"/>
  <c r="AH20" i="1"/>
  <c r="AI20" i="1" s="1"/>
  <c r="AJ20" i="1" s="1"/>
  <c r="AN20" i="1"/>
  <c r="AO20" i="1" s="1"/>
  <c r="AP20" i="1" s="1"/>
  <c r="AH21" i="1"/>
  <c r="AI21" i="1" s="1"/>
  <c r="AJ21" i="1" s="1"/>
  <c r="AN21" i="1"/>
  <c r="AO21" i="1" s="1"/>
  <c r="AP21" i="1" s="1"/>
  <c r="AH22" i="1"/>
  <c r="AI22" i="1" s="1"/>
  <c r="AJ22" i="1" s="1"/>
  <c r="AN22" i="1"/>
  <c r="AO22" i="1" s="1"/>
  <c r="AP22" i="1" s="1"/>
  <c r="AH23" i="1"/>
  <c r="AI23" i="1" s="1"/>
  <c r="AJ23" i="1" s="1"/>
  <c r="AN23" i="1"/>
  <c r="AO23" i="1" s="1"/>
  <c r="AP23" i="1" s="1"/>
  <c r="AH24" i="1"/>
  <c r="AI24" i="1" s="1"/>
  <c r="AJ24" i="1" s="1"/>
  <c r="AN24" i="1"/>
  <c r="AO24" i="1" s="1"/>
  <c r="AP24" i="1" s="1"/>
  <c r="AH25" i="1"/>
  <c r="AI25" i="1" s="1"/>
  <c r="AJ25" i="1" s="1"/>
  <c r="AN25" i="1"/>
  <c r="AO25" i="1" s="1"/>
  <c r="AP25" i="1" s="1"/>
  <c r="AH26" i="1"/>
  <c r="AI26" i="1" s="1"/>
  <c r="AJ26" i="1" s="1"/>
  <c r="AN26" i="1"/>
  <c r="AO26" i="1" s="1"/>
  <c r="AP26" i="1" s="1"/>
  <c r="AH27" i="1"/>
  <c r="AI27" i="1" s="1"/>
  <c r="AJ27" i="1" s="1"/>
  <c r="AN27" i="1"/>
  <c r="AO27" i="1" s="1"/>
  <c r="AP27" i="1" s="1"/>
  <c r="AH28" i="1"/>
  <c r="AI28" i="1" s="1"/>
  <c r="AJ28" i="1" s="1"/>
  <c r="AN28" i="1"/>
  <c r="AO28" i="1" s="1"/>
  <c r="AP28" i="1" s="1"/>
  <c r="AH29" i="1"/>
  <c r="AI29" i="1" s="1"/>
  <c r="AJ29" i="1" s="1"/>
  <c r="AN29" i="1"/>
  <c r="AO29" i="1" s="1"/>
  <c r="AP29" i="1" s="1"/>
  <c r="AH30" i="1"/>
  <c r="AI30" i="1" s="1"/>
  <c r="AJ30" i="1" s="1"/>
  <c r="AN30" i="1"/>
  <c r="AO30" i="1" s="1"/>
  <c r="AP30" i="1" s="1"/>
  <c r="AH31" i="1"/>
  <c r="AI31" i="1" s="1"/>
  <c r="AJ31" i="1" s="1"/>
  <c r="AN31" i="1"/>
  <c r="AO31" i="1" s="1"/>
  <c r="AP31" i="1" s="1"/>
  <c r="AH32" i="1"/>
  <c r="AI32" i="1" s="1"/>
  <c r="AJ32" i="1" s="1"/>
  <c r="AN32" i="1"/>
  <c r="AO32" i="1" s="1"/>
  <c r="AP32" i="1" s="1"/>
  <c r="AH33" i="1"/>
  <c r="AI33" i="1" s="1"/>
  <c r="AJ33" i="1" s="1"/>
  <c r="AN33" i="1"/>
  <c r="AO33" i="1" s="1"/>
  <c r="AP33" i="1" s="1"/>
  <c r="AH34" i="1"/>
  <c r="AI34" i="1" s="1"/>
  <c r="AJ34" i="1" s="1"/>
  <c r="AN34" i="1"/>
  <c r="AO34" i="1" s="1"/>
  <c r="AP34" i="1" s="1"/>
  <c r="AH35" i="1"/>
  <c r="AI35" i="1" s="1"/>
  <c r="AJ35" i="1" s="1"/>
  <c r="AN35" i="1"/>
  <c r="AO35" i="1" s="1"/>
  <c r="AP35" i="1" s="1"/>
  <c r="AH36" i="1"/>
  <c r="AI36" i="1" s="1"/>
  <c r="AJ36" i="1" s="1"/>
  <c r="AN36" i="1"/>
  <c r="AO36" i="1" s="1"/>
  <c r="AP36" i="1" s="1"/>
  <c r="AH37" i="1"/>
  <c r="AI37" i="1" s="1"/>
  <c r="AJ37" i="1" s="1"/>
  <c r="AN37" i="1"/>
  <c r="AO37" i="1" s="1"/>
  <c r="AP37" i="1" s="1"/>
  <c r="AH38" i="1"/>
  <c r="AI38" i="1" s="1"/>
  <c r="AJ38" i="1" s="1"/>
  <c r="AN38" i="1"/>
  <c r="AO38" i="1" s="1"/>
  <c r="AP38" i="1" s="1"/>
  <c r="AH39" i="1"/>
  <c r="AI39" i="1" s="1"/>
  <c r="AJ39" i="1" s="1"/>
  <c r="AN39" i="1"/>
  <c r="AO39" i="1" s="1"/>
  <c r="AP39" i="1" s="1"/>
  <c r="AH40" i="1"/>
  <c r="AI40" i="1" s="1"/>
  <c r="AJ40" i="1" s="1"/>
  <c r="AN40" i="1"/>
  <c r="AO40" i="1" s="1"/>
  <c r="AP40" i="1" s="1"/>
  <c r="AH41" i="1"/>
  <c r="AI41" i="1" s="1"/>
  <c r="AJ41" i="1" s="1"/>
  <c r="AN41" i="1"/>
  <c r="AO41" i="1" s="1"/>
  <c r="AP41" i="1" s="1"/>
  <c r="AH42" i="1"/>
  <c r="AN42" i="1"/>
  <c r="AH43" i="1"/>
  <c r="AI43" i="1" s="1"/>
  <c r="AJ43" i="1" s="1"/>
  <c r="AN43" i="1"/>
  <c r="AO43" i="1" s="1"/>
  <c r="AP43" i="1" s="1"/>
  <c r="Y18" i="3" l="1"/>
  <c r="Y17" i="3"/>
  <c r="AC16" i="3"/>
  <c r="AD16" i="3" s="1"/>
  <c r="AE16" i="3" s="1"/>
  <c r="AC15" i="3"/>
  <c r="AC14" i="3"/>
  <c r="AD14" i="3" s="1"/>
  <c r="AE14" i="3" s="1"/>
  <c r="AC13" i="3"/>
  <c r="AD13" i="3" s="1"/>
  <c r="AE13" i="3" s="1"/>
  <c r="AC12" i="3"/>
  <c r="AD12" i="3" s="1"/>
  <c r="AE12" i="3" s="1"/>
  <c r="AC11" i="3"/>
  <c r="AD11" i="3" s="1"/>
  <c r="AE11" i="3" s="1"/>
  <c r="AC10" i="3"/>
  <c r="AD10" i="3" s="1"/>
  <c r="AE10" i="3" s="1"/>
  <c r="AC9" i="3"/>
  <c r="AD9" i="3" s="1"/>
  <c r="AE9" i="3" s="1"/>
  <c r="AC8" i="3"/>
  <c r="AD8" i="3" s="1"/>
  <c r="AE8" i="3" s="1"/>
  <c r="AC7" i="3"/>
  <c r="AD7" i="3" s="1"/>
  <c r="AE7" i="3" s="1"/>
  <c r="AC6" i="3"/>
  <c r="AD6" i="3" s="1"/>
  <c r="AE6" i="3" s="1"/>
  <c r="AC5" i="3"/>
  <c r="AD5" i="3" s="1"/>
  <c r="AE5" i="3" s="1"/>
  <c r="AC4" i="3"/>
  <c r="AD4" i="3" s="1"/>
  <c r="AE4" i="3" s="1"/>
  <c r="AC3" i="3"/>
  <c r="AD3" i="3" s="1"/>
  <c r="AE3" i="3" s="1"/>
  <c r="AI16" i="3"/>
  <c r="AJ16" i="3" s="1"/>
  <c r="AK16" i="3" s="1"/>
  <c r="AI15" i="3"/>
  <c r="AI14" i="3"/>
  <c r="AJ14" i="3" s="1"/>
  <c r="AK14" i="3" s="1"/>
  <c r="AI13" i="3"/>
  <c r="AJ13" i="3" s="1"/>
  <c r="AK13" i="3" s="1"/>
  <c r="AI12" i="3"/>
  <c r="AJ12" i="3" s="1"/>
  <c r="AK12" i="3" s="1"/>
  <c r="AI11" i="3"/>
  <c r="AJ11" i="3" s="1"/>
  <c r="AK11" i="3" s="1"/>
  <c r="AI10" i="3"/>
  <c r="AJ10" i="3" s="1"/>
  <c r="AK10" i="3" s="1"/>
  <c r="AI9" i="3"/>
  <c r="AJ9" i="3" s="1"/>
  <c r="AK9" i="3" s="1"/>
  <c r="AI8" i="3"/>
  <c r="AJ8" i="3" s="1"/>
  <c r="AK8" i="3" s="1"/>
  <c r="AI7" i="3"/>
  <c r="AJ7" i="3" s="1"/>
  <c r="AK7" i="3" s="1"/>
  <c r="AI6" i="3"/>
  <c r="AJ6" i="3" s="1"/>
  <c r="AK6" i="3" s="1"/>
  <c r="AI5" i="3"/>
  <c r="AJ5" i="3" s="1"/>
  <c r="AK5" i="3" s="1"/>
  <c r="AI4" i="3"/>
  <c r="AJ4" i="3" s="1"/>
  <c r="AK4" i="3" s="1"/>
  <c r="AI3" i="3"/>
  <c r="AJ3" i="3" s="1"/>
  <c r="AK3" i="3" s="1"/>
  <c r="AF59" i="2"/>
  <c r="AF58" i="2"/>
  <c r="AF57" i="2"/>
  <c r="AF56" i="2"/>
  <c r="AF55" i="2"/>
  <c r="AF54" i="2"/>
  <c r="AF53" i="2"/>
  <c r="AF52" i="2"/>
  <c r="AF51" i="2"/>
  <c r="AF50" i="2"/>
  <c r="AF49" i="2"/>
  <c r="AF48" i="2"/>
  <c r="AF47" i="2"/>
  <c r="AF46" i="2"/>
  <c r="AF45" i="2"/>
  <c r="AF44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F28" i="2"/>
  <c r="AF27" i="2"/>
  <c r="AF26" i="2"/>
  <c r="AF25" i="2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AF8" i="2"/>
  <c r="AF7" i="2"/>
  <c r="AF6" i="2"/>
  <c r="AF5" i="2"/>
  <c r="AF4" i="2"/>
  <c r="AF3" i="2"/>
  <c r="X59" i="2"/>
  <c r="X53" i="2"/>
  <c r="X52" i="2"/>
  <c r="X51" i="2"/>
  <c r="X50" i="2"/>
  <c r="X49" i="2"/>
  <c r="X48" i="2"/>
  <c r="X47" i="2"/>
  <c r="X46" i="2"/>
  <c r="X45" i="2"/>
  <c r="X44" i="2"/>
  <c r="X43" i="2"/>
  <c r="X42" i="2"/>
  <c r="X41" i="2"/>
  <c r="X40" i="2"/>
  <c r="X39" i="2"/>
  <c r="X38" i="2"/>
  <c r="X37" i="2"/>
  <c r="X36" i="2"/>
  <c r="X35" i="2"/>
  <c r="X34" i="2"/>
  <c r="X33" i="2"/>
  <c r="X32" i="2"/>
  <c r="X31" i="2"/>
  <c r="X30" i="2"/>
  <c r="X29" i="2"/>
  <c r="X28" i="2"/>
  <c r="X27" i="2"/>
  <c r="X26" i="2"/>
  <c r="X25" i="2"/>
  <c r="X24" i="2"/>
  <c r="X23" i="2"/>
  <c r="X22" i="2"/>
  <c r="X21" i="2"/>
  <c r="X20" i="2"/>
  <c r="X19" i="2"/>
  <c r="X18" i="2"/>
  <c r="X17" i="2"/>
  <c r="X16" i="2"/>
  <c r="X15" i="2"/>
  <c r="X14" i="2"/>
  <c r="X13" i="2"/>
  <c r="X12" i="2"/>
  <c r="X11" i="2"/>
  <c r="X10" i="2"/>
  <c r="X9" i="2"/>
  <c r="X8" i="2"/>
  <c r="X7" i="2"/>
  <c r="X6" i="2"/>
  <c r="X5" i="2"/>
  <c r="X4" i="2"/>
  <c r="X3" i="2"/>
  <c r="L59" i="2"/>
  <c r="M59" i="2" s="1"/>
  <c r="L58" i="2"/>
  <c r="L57" i="2"/>
  <c r="L56" i="2"/>
  <c r="L55" i="2"/>
  <c r="L54" i="2"/>
  <c r="L53" i="2"/>
  <c r="M53" i="2" s="1"/>
  <c r="L52" i="2"/>
  <c r="M52" i="2" s="1"/>
  <c r="L51" i="2"/>
  <c r="M51" i="2" s="1"/>
  <c r="L50" i="2"/>
  <c r="M50" i="2" s="1"/>
  <c r="L49" i="2"/>
  <c r="M49" i="2" s="1"/>
  <c r="L48" i="2"/>
  <c r="M48" i="2" s="1"/>
  <c r="L47" i="2"/>
  <c r="M47" i="2" s="1"/>
  <c r="L46" i="2"/>
  <c r="M46" i="2" s="1"/>
  <c r="L45" i="2"/>
  <c r="M45" i="2" s="1"/>
  <c r="L44" i="2"/>
  <c r="M44" i="2" s="1"/>
  <c r="L43" i="2"/>
  <c r="M43" i="2" s="1"/>
  <c r="L42" i="2"/>
  <c r="M42" i="2" s="1"/>
  <c r="L41" i="2"/>
  <c r="M41" i="2" s="1"/>
  <c r="L40" i="2"/>
  <c r="M40" i="2" s="1"/>
  <c r="L39" i="2"/>
  <c r="M39" i="2" s="1"/>
  <c r="L38" i="2"/>
  <c r="M38" i="2" s="1"/>
  <c r="L37" i="2"/>
  <c r="M37" i="2" s="1"/>
  <c r="L36" i="2"/>
  <c r="M36" i="2" s="1"/>
  <c r="L35" i="2"/>
  <c r="M35" i="2" s="1"/>
  <c r="L34" i="2"/>
  <c r="M34" i="2" s="1"/>
  <c r="L33" i="2"/>
  <c r="M33" i="2" s="1"/>
  <c r="L32" i="2"/>
  <c r="M32" i="2" s="1"/>
  <c r="L31" i="2"/>
  <c r="M31" i="2" s="1"/>
  <c r="L30" i="2"/>
  <c r="M30" i="2" s="1"/>
  <c r="L29" i="2"/>
  <c r="M29" i="2" s="1"/>
  <c r="L28" i="2"/>
  <c r="M28" i="2" s="1"/>
  <c r="L27" i="2"/>
  <c r="M27" i="2" s="1"/>
  <c r="L26" i="2"/>
  <c r="M26" i="2" s="1"/>
  <c r="L25" i="2"/>
  <c r="M25" i="2" s="1"/>
  <c r="L24" i="2"/>
  <c r="M24" i="2" s="1"/>
  <c r="L23" i="2"/>
  <c r="M23" i="2" s="1"/>
  <c r="L22" i="2"/>
  <c r="M22" i="2" s="1"/>
  <c r="L21" i="2"/>
  <c r="M21" i="2" s="1"/>
  <c r="L20" i="2"/>
  <c r="M20" i="2" s="1"/>
  <c r="L19" i="2"/>
  <c r="M19" i="2" s="1"/>
  <c r="L18" i="2"/>
  <c r="M18" i="2" s="1"/>
  <c r="L17" i="2"/>
  <c r="M17" i="2" s="1"/>
  <c r="L16" i="2"/>
  <c r="M16" i="2" s="1"/>
  <c r="L15" i="2"/>
  <c r="M15" i="2" s="1"/>
  <c r="L14" i="2"/>
  <c r="M14" i="2" s="1"/>
  <c r="L13" i="2"/>
  <c r="M13" i="2" s="1"/>
  <c r="L12" i="2"/>
  <c r="M12" i="2" s="1"/>
  <c r="L11" i="2"/>
  <c r="M11" i="2" s="1"/>
  <c r="L10" i="2"/>
  <c r="M10" i="2" s="1"/>
  <c r="L9" i="2"/>
  <c r="M9" i="2" s="1"/>
  <c r="L8" i="2"/>
  <c r="M8" i="2" s="1"/>
  <c r="L7" i="2"/>
  <c r="M7" i="2" s="1"/>
  <c r="L6" i="2"/>
  <c r="M6" i="2" s="1"/>
  <c r="L5" i="2"/>
  <c r="M5" i="2" s="1"/>
  <c r="L4" i="2"/>
  <c r="M4" i="2" s="1"/>
  <c r="L3" i="2"/>
  <c r="M3" i="2" s="1"/>
  <c r="F59" i="2"/>
  <c r="G59" i="2" s="1"/>
  <c r="H59" i="2" s="1"/>
  <c r="F58" i="2"/>
  <c r="F57" i="2"/>
  <c r="F56" i="2"/>
  <c r="F55" i="2"/>
  <c r="F54" i="2"/>
  <c r="F53" i="2"/>
  <c r="G53" i="2" s="1"/>
  <c r="H53" i="2" s="1"/>
  <c r="F52" i="2"/>
  <c r="G52" i="2" s="1"/>
  <c r="H52" i="2" s="1"/>
  <c r="F51" i="2"/>
  <c r="G51" i="2" s="1"/>
  <c r="H51" i="2" s="1"/>
  <c r="F50" i="2"/>
  <c r="G50" i="2" s="1"/>
  <c r="H50" i="2" s="1"/>
  <c r="F49" i="2"/>
  <c r="G49" i="2" s="1"/>
  <c r="H49" i="2" s="1"/>
  <c r="F48" i="2"/>
  <c r="G48" i="2" s="1"/>
  <c r="H48" i="2" s="1"/>
  <c r="F47" i="2"/>
  <c r="G47" i="2" s="1"/>
  <c r="H47" i="2" s="1"/>
  <c r="F46" i="2"/>
  <c r="G46" i="2" s="1"/>
  <c r="H46" i="2" s="1"/>
  <c r="F45" i="2"/>
  <c r="G45" i="2" s="1"/>
  <c r="H45" i="2" s="1"/>
  <c r="F44" i="2"/>
  <c r="G44" i="2" s="1"/>
  <c r="H44" i="2" s="1"/>
  <c r="F43" i="2"/>
  <c r="G43" i="2" s="1"/>
  <c r="H43" i="2" s="1"/>
  <c r="F42" i="2"/>
  <c r="G42" i="2" s="1"/>
  <c r="H42" i="2" s="1"/>
  <c r="F41" i="2"/>
  <c r="G41" i="2" s="1"/>
  <c r="H41" i="2" s="1"/>
  <c r="F40" i="2"/>
  <c r="G40" i="2" s="1"/>
  <c r="H40" i="2" s="1"/>
  <c r="F39" i="2"/>
  <c r="G39" i="2" s="1"/>
  <c r="H39" i="2" s="1"/>
  <c r="F38" i="2"/>
  <c r="G38" i="2" s="1"/>
  <c r="H38" i="2" s="1"/>
  <c r="F37" i="2"/>
  <c r="G37" i="2" s="1"/>
  <c r="H37" i="2" s="1"/>
  <c r="F36" i="2"/>
  <c r="G36" i="2" s="1"/>
  <c r="H36" i="2" s="1"/>
  <c r="F35" i="2"/>
  <c r="G35" i="2" s="1"/>
  <c r="H35" i="2" s="1"/>
  <c r="F34" i="2"/>
  <c r="G34" i="2" s="1"/>
  <c r="H34" i="2" s="1"/>
  <c r="F33" i="2"/>
  <c r="G33" i="2" s="1"/>
  <c r="H33" i="2" s="1"/>
  <c r="F32" i="2"/>
  <c r="G32" i="2" s="1"/>
  <c r="H32" i="2" s="1"/>
  <c r="F31" i="2"/>
  <c r="G31" i="2" s="1"/>
  <c r="H31" i="2" s="1"/>
  <c r="F30" i="2"/>
  <c r="G30" i="2" s="1"/>
  <c r="H30" i="2" s="1"/>
  <c r="F29" i="2"/>
  <c r="G29" i="2" s="1"/>
  <c r="H29" i="2" s="1"/>
  <c r="F28" i="2"/>
  <c r="G28" i="2" s="1"/>
  <c r="H28" i="2" s="1"/>
  <c r="F27" i="2"/>
  <c r="G27" i="2" s="1"/>
  <c r="H27" i="2" s="1"/>
  <c r="F26" i="2"/>
  <c r="G26" i="2" s="1"/>
  <c r="H26" i="2" s="1"/>
  <c r="F25" i="2"/>
  <c r="G25" i="2" s="1"/>
  <c r="H25" i="2" s="1"/>
  <c r="F24" i="2"/>
  <c r="G24" i="2" s="1"/>
  <c r="H24" i="2" s="1"/>
  <c r="F23" i="2"/>
  <c r="G23" i="2" s="1"/>
  <c r="H23" i="2" s="1"/>
  <c r="F22" i="2"/>
  <c r="G22" i="2" s="1"/>
  <c r="H22" i="2" s="1"/>
  <c r="F21" i="2"/>
  <c r="G21" i="2" s="1"/>
  <c r="H21" i="2" s="1"/>
  <c r="F20" i="2"/>
  <c r="G20" i="2" s="1"/>
  <c r="H20" i="2" s="1"/>
  <c r="F19" i="2"/>
  <c r="G19" i="2" s="1"/>
  <c r="H19" i="2" s="1"/>
  <c r="F18" i="2"/>
  <c r="G18" i="2" s="1"/>
  <c r="H18" i="2" s="1"/>
  <c r="F17" i="2"/>
  <c r="G17" i="2" s="1"/>
  <c r="H17" i="2" s="1"/>
  <c r="F16" i="2"/>
  <c r="G16" i="2" s="1"/>
  <c r="H16" i="2" s="1"/>
  <c r="F15" i="2"/>
  <c r="G15" i="2" s="1"/>
  <c r="H15" i="2" s="1"/>
  <c r="F14" i="2"/>
  <c r="G14" i="2" s="1"/>
  <c r="H14" i="2" s="1"/>
  <c r="F13" i="2"/>
  <c r="G13" i="2" s="1"/>
  <c r="H13" i="2" s="1"/>
  <c r="F12" i="2"/>
  <c r="G12" i="2" s="1"/>
  <c r="H12" i="2" s="1"/>
  <c r="F11" i="2"/>
  <c r="G11" i="2" s="1"/>
  <c r="H11" i="2" s="1"/>
  <c r="F10" i="2"/>
  <c r="G10" i="2" s="1"/>
  <c r="H10" i="2" s="1"/>
  <c r="F9" i="2"/>
  <c r="G9" i="2" s="1"/>
  <c r="H9" i="2" s="1"/>
  <c r="F8" i="2"/>
  <c r="G8" i="2" s="1"/>
  <c r="H8" i="2" s="1"/>
  <c r="F7" i="2"/>
  <c r="G7" i="2" s="1"/>
  <c r="H7" i="2" s="1"/>
  <c r="F6" i="2"/>
  <c r="G6" i="2" s="1"/>
  <c r="H6" i="2" s="1"/>
  <c r="F5" i="2"/>
  <c r="G5" i="2" s="1"/>
  <c r="H5" i="2" s="1"/>
  <c r="F4" i="2"/>
  <c r="G4" i="2" s="1"/>
  <c r="H4" i="2" s="1"/>
  <c r="F3" i="2"/>
  <c r="G3" i="2" s="1"/>
  <c r="H3" i="2" s="1"/>
  <c r="N12" i="2" l="1"/>
  <c r="R12" i="2"/>
  <c r="N24" i="2"/>
  <c r="R24" i="2"/>
  <c r="N36" i="2"/>
  <c r="R36" i="2"/>
  <c r="N48" i="2"/>
  <c r="R48" i="2"/>
  <c r="N13" i="2"/>
  <c r="R13" i="2"/>
  <c r="N25" i="2"/>
  <c r="R25" i="2"/>
  <c r="N37" i="2"/>
  <c r="R37" i="2"/>
  <c r="N49" i="2"/>
  <c r="R49" i="2"/>
  <c r="N14" i="2"/>
  <c r="R14" i="2"/>
  <c r="N26" i="2"/>
  <c r="R26" i="2"/>
  <c r="N38" i="2"/>
  <c r="R38" i="2"/>
  <c r="N50" i="2"/>
  <c r="R50" i="2"/>
  <c r="N3" i="2"/>
  <c r="R3" i="2"/>
  <c r="N15" i="2"/>
  <c r="R15" i="2"/>
  <c r="N27" i="2"/>
  <c r="R27" i="2"/>
  <c r="N39" i="2"/>
  <c r="R39" i="2"/>
  <c r="N51" i="2"/>
  <c r="R51" i="2"/>
  <c r="N4" i="2"/>
  <c r="R4" i="2"/>
  <c r="N16" i="2"/>
  <c r="R16" i="2"/>
  <c r="N28" i="2"/>
  <c r="R28" i="2"/>
  <c r="N40" i="2"/>
  <c r="R40" i="2"/>
  <c r="N52" i="2"/>
  <c r="R52" i="2"/>
  <c r="N5" i="2"/>
  <c r="R5" i="2"/>
  <c r="N17" i="2"/>
  <c r="R17" i="2"/>
  <c r="N29" i="2"/>
  <c r="R29" i="2"/>
  <c r="N41" i="2"/>
  <c r="R41" i="2"/>
  <c r="N53" i="2"/>
  <c r="R53" i="2"/>
  <c r="N6" i="2"/>
  <c r="R6" i="2"/>
  <c r="R18" i="2"/>
  <c r="N18" i="2"/>
  <c r="N30" i="2"/>
  <c r="R30" i="2"/>
  <c r="N42" i="2"/>
  <c r="R42" i="2"/>
  <c r="R7" i="2"/>
  <c r="N7" i="2"/>
  <c r="N19" i="2"/>
  <c r="R19" i="2"/>
  <c r="N31" i="2"/>
  <c r="R31" i="2"/>
  <c r="R43" i="2"/>
  <c r="N43" i="2"/>
  <c r="R8" i="2"/>
  <c r="N8" i="2"/>
  <c r="N20" i="2"/>
  <c r="R20" i="2"/>
  <c r="R32" i="2"/>
  <c r="N32" i="2"/>
  <c r="R44" i="2"/>
  <c r="N44" i="2"/>
  <c r="N9" i="2"/>
  <c r="R9" i="2"/>
  <c r="N21" i="2"/>
  <c r="R21" i="2"/>
  <c r="N33" i="2"/>
  <c r="R33" i="2"/>
  <c r="N45" i="2"/>
  <c r="R45" i="2"/>
  <c r="N10" i="2"/>
  <c r="R10" i="2"/>
  <c r="N22" i="2"/>
  <c r="R22" i="2"/>
  <c r="N34" i="2"/>
  <c r="R34" i="2"/>
  <c r="R46" i="2"/>
  <c r="N46" i="2"/>
  <c r="N11" i="2"/>
  <c r="R11" i="2"/>
  <c r="N23" i="2"/>
  <c r="R23" i="2"/>
  <c r="N35" i="2"/>
  <c r="R35" i="2"/>
  <c r="N47" i="2"/>
  <c r="R47" i="2"/>
  <c r="N59" i="2"/>
  <c r="R59" i="2"/>
  <c r="AK18" i="3"/>
  <c r="AK17" i="3"/>
  <c r="AE18" i="3"/>
  <c r="AE17" i="3"/>
  <c r="D41" i="1"/>
  <c r="C41" i="1"/>
  <c r="D29" i="1"/>
  <c r="C29" i="1"/>
  <c r="D10" i="1" l="1"/>
  <c r="C10" i="1"/>
  <c r="D25" i="1"/>
  <c r="C25" i="1"/>
  <c r="D17" i="1"/>
  <c r="C17" i="1"/>
  <c r="D27" i="1"/>
  <c r="C27" i="1"/>
  <c r="D11" i="1"/>
  <c r="C11" i="1"/>
  <c r="C39" i="1"/>
  <c r="D39" i="1"/>
  <c r="D8" i="1"/>
  <c r="C8" i="1"/>
  <c r="D36" i="1"/>
  <c r="C36" i="1"/>
  <c r="C40" i="1"/>
  <c r="D40" i="1"/>
  <c r="D35" i="1"/>
  <c r="C35" i="1"/>
  <c r="D37" i="1"/>
  <c r="C37" i="1"/>
  <c r="C30" i="1"/>
  <c r="D30" i="1"/>
  <c r="D9" i="1"/>
  <c r="C9" i="1"/>
  <c r="D22" i="1"/>
  <c r="C22" i="1"/>
  <c r="D38" i="1"/>
  <c r="C38" i="1"/>
  <c r="D12" i="1"/>
  <c r="C12" i="1"/>
  <c r="D4" i="1"/>
  <c r="C4" i="1"/>
  <c r="D18" i="1"/>
  <c r="C18" i="1"/>
  <c r="C34" i="1"/>
  <c r="D34" i="1"/>
  <c r="C33" i="1"/>
  <c r="D33" i="1"/>
  <c r="C19" i="1"/>
  <c r="D19" i="1"/>
  <c r="D32" i="1"/>
  <c r="C32" i="1"/>
  <c r="D20" i="1"/>
  <c r="C20" i="1"/>
  <c r="D21" i="1"/>
  <c r="C21" i="1"/>
  <c r="D16" i="1"/>
  <c r="C16" i="1"/>
  <c r="D23" i="1"/>
  <c r="C23" i="1"/>
  <c r="D7" i="1"/>
  <c r="C7" i="1"/>
  <c r="D14" i="1"/>
  <c r="C14" i="1"/>
  <c r="D31" i="1"/>
  <c r="C31" i="1"/>
  <c r="C24" i="1"/>
  <c r="D24" i="1"/>
  <c r="D15" i="1"/>
  <c r="C15" i="1"/>
  <c r="C13" i="1"/>
  <c r="D13" i="1"/>
  <c r="D26" i="1"/>
  <c r="C26" i="1"/>
  <c r="D28" i="1"/>
  <c r="C28" i="1"/>
  <c r="N18" i="3"/>
  <c r="N17" i="3"/>
  <c r="I18" i="3"/>
  <c r="I17" i="3"/>
  <c r="AP45" i="1"/>
  <c r="AP44" i="1"/>
  <c r="AJ45" i="1"/>
  <c r="AJ44" i="1"/>
  <c r="AD45" i="1"/>
  <c r="AD44" i="1"/>
  <c r="X45" i="1"/>
  <c r="X44" i="1"/>
  <c r="S45" i="1"/>
  <c r="S44" i="1"/>
  <c r="N45" i="1"/>
  <c r="N44" i="1"/>
  <c r="I45" i="1"/>
  <c r="I44" i="1"/>
  <c r="C12" i="3"/>
  <c r="D4" i="3"/>
  <c r="D11" i="3"/>
  <c r="C6" i="3"/>
  <c r="C10" i="3"/>
  <c r="D5" i="3"/>
  <c r="D7" i="3"/>
  <c r="C7" i="3" l="1"/>
  <c r="D6" i="3"/>
  <c r="D10" i="3"/>
  <c r="D12" i="3"/>
  <c r="C4" i="3"/>
  <c r="D9" i="3"/>
  <c r="C14" i="3"/>
  <c r="D13" i="3"/>
  <c r="D8" i="3"/>
  <c r="C16" i="3"/>
  <c r="D3" i="1"/>
  <c r="C3" i="1"/>
  <c r="C13" i="3"/>
  <c r="D14" i="3"/>
  <c r="C9" i="3"/>
  <c r="D16" i="3"/>
  <c r="C5" i="3"/>
  <c r="C11" i="3"/>
  <c r="C8" i="3"/>
  <c r="D43" i="1"/>
  <c r="C43" i="1"/>
  <c r="C3" i="3"/>
  <c r="S17" i="3"/>
  <c r="D3" i="3"/>
  <c r="S18" i="3"/>
</calcChain>
</file>

<file path=xl/sharedStrings.xml><?xml version="1.0" encoding="utf-8"?>
<sst xmlns="http://schemas.openxmlformats.org/spreadsheetml/2006/main" count="260" uniqueCount="95">
  <si>
    <t>Proportional Year Status</t>
  </si>
  <si>
    <t>Grantee #</t>
  </si>
  <si>
    <t>Grantee Name</t>
  </si>
  <si>
    <t># of +P or MP</t>
  </si>
  <si>
    <t># of -P</t>
  </si>
  <si>
    <t>Target</t>
  </si>
  <si>
    <r>
      <t xml:space="preserve">% of Target for </t>
    </r>
    <r>
      <rPr>
        <b/>
        <sz val="10"/>
        <rFont val="Calibri"/>
        <family val="2"/>
      </rPr>
      <t>Full Year</t>
    </r>
  </si>
  <si>
    <t>Prop. Target</t>
  </si>
  <si>
    <t>Enrollment</t>
  </si>
  <si>
    <r>
      <rPr>
        <b/>
        <sz val="10"/>
        <rFont val="Calibri"/>
        <family val="2"/>
        <scheme val="minor"/>
      </rPr>
      <t>Proportional Year</t>
    </r>
    <r>
      <rPr>
        <b/>
        <sz val="9"/>
        <rFont val="Calibri"/>
        <family val="2"/>
        <scheme val="minor"/>
      </rPr>
      <t xml:space="preserve">
Status</t>
    </r>
  </si>
  <si>
    <t># Received Gain</t>
  </si>
  <si>
    <t>% Received Gain</t>
  </si>
  <si>
    <t>% of Target</t>
  </si>
  <si>
    <t>Status</t>
  </si>
  <si>
    <t>Achieved Credential</t>
  </si>
  <si>
    <t>Exiters</t>
  </si>
  <si>
    <t>% Achieved Credential</t>
  </si>
  <si>
    <t>Employed/Enrolled 2nd Qtr After Exit</t>
  </si>
  <si>
    <t>% Employed/Enrolled 2nd Qtr After Exit</t>
  </si>
  <si>
    <t>Employed/Enrolled 3rd &amp; 4th Qtrs After Exit</t>
  </si>
  <si>
    <t>% Employed/Enrolled 3rd &amp; 4th Qtrs After Exit</t>
  </si>
  <si>
    <t>Abilene ISD</t>
  </si>
  <si>
    <t>Alamo Colleges</t>
  </si>
  <si>
    <t>Amarillo College</t>
  </si>
  <si>
    <t/>
  </si>
  <si>
    <t>Angelina College</t>
  </si>
  <si>
    <t>Austin Community College</t>
  </si>
  <si>
    <t>Brazos Valley COG</t>
  </si>
  <si>
    <t>Brazosport College</t>
  </si>
  <si>
    <t>Brownsville ISD</t>
  </si>
  <si>
    <t>Central Texas College</t>
  </si>
  <si>
    <t>College of the Mainland</t>
  </si>
  <si>
    <t>Collin College</t>
  </si>
  <si>
    <t>Community Action, Inc.</t>
  </si>
  <si>
    <t>Del Mar College</t>
  </si>
  <si>
    <t>Denton ISD</t>
  </si>
  <si>
    <t>Grayson College</t>
  </si>
  <si>
    <t>Harris County Department of Education</t>
  </si>
  <si>
    <t>Houston-Galveston Area Council</t>
  </si>
  <si>
    <t>Howard College</t>
  </si>
  <si>
    <t>Laredo College</t>
  </si>
  <si>
    <t>Literacy Council of Tyler/PAVE</t>
  </si>
  <si>
    <t>McLennan Community College</t>
  </si>
  <si>
    <t>Midland College</t>
  </si>
  <si>
    <t>Navarro College</t>
  </si>
  <si>
    <t>Odessa College</t>
  </si>
  <si>
    <t>Paris Junior College</t>
  </si>
  <si>
    <t>Region One ESC</t>
  </si>
  <si>
    <t>Region 2 ESC</t>
  </si>
  <si>
    <t>Region 5 ESC</t>
  </si>
  <si>
    <t>Region 9 ESC</t>
  </si>
  <si>
    <t>Region 17 ESC</t>
  </si>
  <si>
    <t>Restore Education</t>
  </si>
  <si>
    <t>Socorro ISD</t>
  </si>
  <si>
    <t>Southwest Texas College</t>
  </si>
  <si>
    <t>Temple College</t>
  </si>
  <si>
    <t>Texarkana College</t>
  </si>
  <si>
    <t>Victoria College</t>
  </si>
  <si>
    <t>Weatherford ISD</t>
  </si>
  <si>
    <t>WFS Greater Dallas</t>
  </si>
  <si>
    <t>WFS Tarrant County</t>
  </si>
  <si>
    <t>Contract Subtotal</t>
  </si>
  <si>
    <t>Statewide</t>
  </si>
  <si>
    <t>Contract Proportional Status</t>
  </si>
  <si>
    <t>-P = Less than 95% of target; MP = 95% to less than 105% of target; +P = 105% or more of target</t>
  </si>
  <si>
    <t>South Texas College</t>
  </si>
  <si>
    <t>Retention with Same Employer</t>
  </si>
  <si>
    <t>Employed 2nd Qtr After Exit</t>
  </si>
  <si>
    <t>% Employed 2nd Qtr After Exit</t>
  </si>
  <si>
    <t>Median Earnings</t>
  </si>
  <si>
    <t>Employed 4th Qtr After Exit</t>
  </si>
  <si>
    <t>% Employed 4th Qtr After Exit</t>
  </si>
  <si>
    <t>Emp. w/ same 2nd &amp; 4th Qtr After Exit</t>
  </si>
  <si>
    <t>Employed in 2nd Qtr After Exit</t>
  </si>
  <si>
    <t>% of Emp.  w/ same Employer</t>
  </si>
  <si>
    <t>SL HSE HSD PILOT</t>
  </si>
  <si>
    <t>SL IET CORRECTIONS</t>
  </si>
  <si>
    <t>SL EMPLOYER ENGAGEMENT</t>
  </si>
  <si>
    <t>SL PRE APPRENTICESHIP</t>
  </si>
  <si>
    <t>Orphan Grantees</t>
  </si>
  <si>
    <t>Credential Achievement (OCTAE) Jan24–Sep24</t>
  </si>
  <si>
    <t>Employed in 2nd Qtr After Exit (OCTAE) Jul24–Mar25</t>
  </si>
  <si>
    <t>Median Earnings in 2nd Qtr After Exit (OCTAE) Jul24–Mar25</t>
  </si>
  <si>
    <t>Employed 4th Qtr After Exit (OCTAE) Jan24–Sep24</t>
  </si>
  <si>
    <t>Measurable Skills Gain (OCTAE) Jul25–May26</t>
  </si>
  <si>
    <t>Total Enrollments Jul25–May26</t>
  </si>
  <si>
    <t>IET Enrollments Jul25–May26</t>
  </si>
  <si>
    <t>Intensive Enrollments Jul25–May26</t>
  </si>
  <si>
    <t>Measurable Skills Gain Jul25–May26</t>
  </si>
  <si>
    <t>Credential Achievement (Contracted) Jan24–ep24</t>
  </si>
  <si>
    <t>Employed/Enrolled in 2nd Qtr After Exit (Contracted) Jul24–Mar25</t>
  </si>
  <si>
    <t>Employed/Enrolled 2nd - 4th Qtr After Exit (Contracted) Jan24–Sep24</t>
  </si>
  <si>
    <t>Integrated EL Civics Enrollments Jul25–May26</t>
  </si>
  <si>
    <t>Credential Achievement (Contracted) Jan24–Sep24</t>
  </si>
  <si>
    <t>Employed/Enrolled 2nd–4th Qtr After Exit (Contracted) Jan24–Sep24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</si>
</sst>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0.0%"/>
    <numFmt numFmtId="166" formatCode="_(&quot;$&quot;* #,##0_);_(&quot;$&quot;* \(#,##0\);_(&quot;$&quot;* &quot;-&quot;??_);_(@_)"/>
  </numFmts>
  <fonts count="2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sz val="9"/>
      <name val="Calibri"/>
      <family val="2"/>
      <scheme val="minor"/>
    </font>
    <font>
      <b/>
      <sz val="10"/>
      <name val="Calibri"/>
      <family val="2"/>
    </font>
    <font>
      <b/>
      <sz val="1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9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167">
    <xf numFmtId="0" fontId="0" fillId="0" borderId="0" xfId="0"/>
    <xf numFmtId="0" fontId="3" fillId="0" borderId="0" xfId="0" applyFont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Continuous"/>
    </xf>
    <xf numFmtId="0" fontId="3" fillId="0" borderId="0" xfId="0" applyFont="1" applyAlignment="1">
      <alignment horizontal="centerContinuous" wrapText="1"/>
    </xf>
    <xf numFmtId="0" fontId="6" fillId="2" borderId="3" xfId="0" applyFont="1" applyFill="1" applyBorder="1" applyAlignment="1">
      <alignment horizontal="centerContinuous"/>
    </xf>
    <xf numFmtId="0" fontId="6" fillId="2" borderId="7" xfId="0" applyFont="1" applyFill="1" applyBorder="1" applyAlignment="1">
      <alignment horizontal="centerContinuous"/>
    </xf>
    <xf numFmtId="0" fontId="8" fillId="0" borderId="0" xfId="0" applyFont="1" applyAlignment="1">
      <alignment horizontal="centerContinuous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3" xfId="0" applyFont="1" applyFill="1" applyBorder="1" applyAlignment="1">
      <alignment horizontal="centerContinuous" wrapText="1"/>
    </xf>
    <xf numFmtId="0" fontId="6" fillId="2" borderId="7" xfId="0" applyFont="1" applyFill="1" applyBorder="1" applyAlignment="1">
      <alignment horizontal="centerContinuous" wrapText="1"/>
    </xf>
    <xf numFmtId="0" fontId="3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4" fillId="2" borderId="7" xfId="0" applyFont="1" applyFill="1" applyBorder="1" applyAlignment="1">
      <alignment horizontal="left"/>
    </xf>
    <xf numFmtId="0" fontId="3" fillId="0" borderId="8" xfId="0" applyFont="1" applyBorder="1" applyAlignment="1">
      <alignment horizontal="left"/>
    </xf>
    <xf numFmtId="0" fontId="4" fillId="2" borderId="2" xfId="0" applyFont="1" applyFill="1" applyBorder="1" applyAlignment="1">
      <alignment horizontal="centerContinuous" wrapText="1"/>
    </xf>
    <xf numFmtId="0" fontId="4" fillId="2" borderId="7" xfId="0" applyFont="1" applyFill="1" applyBorder="1" applyAlignment="1">
      <alignment horizontal="centerContinuous" wrapText="1"/>
    </xf>
    <xf numFmtId="0" fontId="6" fillId="2" borderId="10" xfId="0" applyFont="1" applyFill="1" applyBorder="1" applyAlignment="1">
      <alignment horizontal="centerContinuous" wrapText="1"/>
    </xf>
    <xf numFmtId="0" fontId="6" fillId="2" borderId="10" xfId="0" applyFont="1" applyFill="1" applyBorder="1" applyAlignment="1">
      <alignment horizontal="centerContinuous"/>
    </xf>
    <xf numFmtId="0" fontId="4" fillId="2" borderId="7" xfId="0" applyFont="1" applyFill="1" applyBorder="1" applyAlignment="1">
      <alignment horizontal="centerContinuous"/>
    </xf>
    <xf numFmtId="0" fontId="4" fillId="2" borderId="10" xfId="0" applyFont="1" applyFill="1" applyBorder="1" applyAlignment="1">
      <alignment horizontal="centerContinuous"/>
    </xf>
    <xf numFmtId="0" fontId="4" fillId="2" borderId="6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right"/>
    </xf>
    <xf numFmtId="0" fontId="5" fillId="2" borderId="9" xfId="0" applyFont="1" applyFill="1" applyBorder="1" applyAlignment="1">
      <alignment horizontal="right"/>
    </xf>
    <xf numFmtId="0" fontId="4" fillId="2" borderId="9" xfId="0" applyFont="1" applyFill="1" applyBorder="1" applyAlignment="1">
      <alignment horizontal="left"/>
    </xf>
    <xf numFmtId="3" fontId="5" fillId="2" borderId="6" xfId="0" applyNumberFormat="1" applyFont="1" applyFill="1" applyBorder="1" applyAlignment="1">
      <alignment horizontal="right"/>
    </xf>
    <xf numFmtId="49" fontId="5" fillId="2" borderId="9" xfId="0" applyNumberFormat="1" applyFont="1" applyFill="1" applyBorder="1" applyAlignment="1">
      <alignment horizontal="right"/>
    </xf>
    <xf numFmtId="49" fontId="5" fillId="0" borderId="8" xfId="0" applyNumberFormat="1" applyFont="1" applyBorder="1" applyAlignment="1">
      <alignment horizontal="right"/>
    </xf>
    <xf numFmtId="3" fontId="5" fillId="2" borderId="5" xfId="0" applyNumberFormat="1" applyFont="1" applyFill="1" applyBorder="1" applyAlignment="1">
      <alignment horizontal="right"/>
    </xf>
    <xf numFmtId="0" fontId="0" fillId="0" borderId="4" xfId="0" applyBorder="1"/>
    <xf numFmtId="0" fontId="0" fillId="0" borderId="8" xfId="0" applyBorder="1"/>
    <xf numFmtId="3" fontId="5" fillId="4" borderId="6" xfId="0" applyNumberFormat="1" applyFont="1" applyFill="1" applyBorder="1" applyAlignment="1">
      <alignment horizontal="right"/>
    </xf>
    <xf numFmtId="10" fontId="5" fillId="2" borderId="6" xfId="0" applyNumberFormat="1" applyFont="1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5" fillId="0" borderId="8" xfId="0" applyFont="1" applyBorder="1" applyAlignment="1">
      <alignment horizontal="right"/>
    </xf>
    <xf numFmtId="10" fontId="5" fillId="0" borderId="1" xfId="0" applyNumberFormat="1" applyFont="1" applyBorder="1" applyAlignment="1">
      <alignment horizontal="right"/>
    </xf>
    <xf numFmtId="3" fontId="0" fillId="0" borderId="4" xfId="0" applyNumberFormat="1" applyBorder="1" applyAlignment="1">
      <alignment horizontal="right"/>
    </xf>
    <xf numFmtId="3" fontId="5" fillId="4" borderId="5" xfId="0" applyNumberFormat="1" applyFont="1" applyFill="1" applyBorder="1" applyAlignment="1">
      <alignment horizontal="right"/>
    </xf>
    <xf numFmtId="10" fontId="5" fillId="4" borderId="6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centerContinuous"/>
    </xf>
    <xf numFmtId="0" fontId="11" fillId="2" borderId="1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wrapText="1"/>
    </xf>
    <xf numFmtId="10" fontId="5" fillId="0" borderId="8" xfId="0" applyNumberFormat="1" applyFont="1" applyBorder="1" applyAlignment="1">
      <alignment horizontal="right"/>
    </xf>
    <xf numFmtId="10" fontId="5" fillId="5" borderId="1" xfId="0" applyNumberFormat="1" applyFont="1" applyFill="1" applyBorder="1" applyAlignment="1">
      <alignment horizontal="right"/>
    </xf>
    <xf numFmtId="10" fontId="5" fillId="2" borderId="9" xfId="0" applyNumberFormat="1" applyFont="1" applyFill="1" applyBorder="1" applyAlignment="1">
      <alignment horizontal="right"/>
    </xf>
    <xf numFmtId="10" fontId="5" fillId="0" borderId="16" xfId="0" applyNumberFormat="1" applyFont="1" applyBorder="1" applyAlignment="1">
      <alignment horizontal="right"/>
    </xf>
    <xf numFmtId="49" fontId="5" fillId="0" borderId="17" xfId="0" applyNumberFormat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10" fontId="5" fillId="0" borderId="1" xfId="0" applyNumberFormat="1" applyFont="1" applyFill="1" applyBorder="1" applyAlignment="1">
      <alignment horizontal="right"/>
    </xf>
    <xf numFmtId="3" fontId="0" fillId="0" borderId="15" xfId="0" applyNumberFormat="1" applyBorder="1" applyAlignment="1">
      <alignment horizontal="right"/>
    </xf>
    <xf numFmtId="3" fontId="0" fillId="0" borderId="16" xfId="0" applyNumberFormat="1" applyBorder="1" applyAlignment="1">
      <alignment horizontal="right"/>
    </xf>
    <xf numFmtId="0" fontId="5" fillId="0" borderId="17" xfId="0" applyFont="1" applyBorder="1" applyAlignment="1">
      <alignment horizontal="right"/>
    </xf>
    <xf numFmtId="10" fontId="5" fillId="5" borderId="16" xfId="0" applyNumberFormat="1" applyFont="1" applyFill="1" applyBorder="1" applyAlignment="1">
      <alignment horizontal="right"/>
    </xf>
    <xf numFmtId="10" fontId="5" fillId="0" borderId="16" xfId="0" applyNumberFormat="1" applyFont="1" applyFill="1" applyBorder="1" applyAlignment="1">
      <alignment horizontal="right"/>
    </xf>
    <xf numFmtId="0" fontId="3" fillId="0" borderId="8" xfId="0" applyFont="1" applyBorder="1"/>
    <xf numFmtId="0" fontId="9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wrapText="1"/>
    </xf>
    <xf numFmtId="0" fontId="0" fillId="0" borderId="14" xfId="0" applyBorder="1"/>
    <xf numFmtId="0" fontId="0" fillId="0" borderId="13" xfId="0" applyBorder="1"/>
    <xf numFmtId="0" fontId="4" fillId="6" borderId="19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left"/>
    </xf>
    <xf numFmtId="0" fontId="4" fillId="6" borderId="14" xfId="0" applyFont="1" applyFill="1" applyBorder="1" applyAlignment="1">
      <alignment horizontal="left"/>
    </xf>
    <xf numFmtId="3" fontId="18" fillId="0" borderId="1" xfId="0" applyNumberFormat="1" applyFont="1" applyBorder="1" applyAlignment="1">
      <alignment horizontal="right"/>
    </xf>
    <xf numFmtId="0" fontId="16" fillId="0" borderId="17" xfId="0" applyFont="1" applyBorder="1" applyAlignment="1">
      <alignment horizontal="left"/>
    </xf>
    <xf numFmtId="0" fontId="9" fillId="0" borderId="16" xfId="0" applyFont="1" applyBorder="1" applyAlignment="1">
      <alignment horizontal="left" wrapText="1"/>
    </xf>
    <xf numFmtId="10" fontId="5" fillId="0" borderId="17" xfId="0" applyNumberFormat="1" applyFont="1" applyBorder="1" applyAlignment="1">
      <alignment horizontal="right"/>
    </xf>
    <xf numFmtId="0" fontId="19" fillId="0" borderId="4" xfId="0" applyFont="1" applyBorder="1"/>
    <xf numFmtId="0" fontId="19" fillId="0" borderId="8" xfId="0" applyFont="1" applyBorder="1"/>
    <xf numFmtId="3" fontId="19" fillId="0" borderId="4" xfId="0" applyNumberFormat="1" applyFont="1" applyBorder="1" applyAlignment="1">
      <alignment horizontal="right"/>
    </xf>
    <xf numFmtId="10" fontId="20" fillId="0" borderId="1" xfId="0" applyNumberFormat="1" applyFont="1" applyBorder="1" applyAlignment="1">
      <alignment horizontal="right"/>
    </xf>
    <xf numFmtId="3" fontId="19" fillId="0" borderId="1" xfId="0" applyNumberFormat="1" applyFont="1" applyBorder="1" applyAlignment="1">
      <alignment horizontal="right"/>
    </xf>
    <xf numFmtId="0" fontId="20" fillId="0" borderId="8" xfId="0" applyFont="1" applyBorder="1" applyAlignment="1">
      <alignment horizontal="right"/>
    </xf>
    <xf numFmtId="49" fontId="20" fillId="0" borderId="8" xfId="0" applyNumberFormat="1" applyFont="1" applyBorder="1" applyAlignment="1">
      <alignment horizontal="right"/>
    </xf>
    <xf numFmtId="3" fontId="18" fillId="5" borderId="1" xfId="0" applyNumberFormat="1" applyFont="1" applyFill="1" applyBorder="1" applyAlignment="1">
      <alignment horizontal="right"/>
    </xf>
    <xf numFmtId="10" fontId="20" fillId="5" borderId="1" xfId="0" applyNumberFormat="1" applyFont="1" applyFill="1" applyBorder="1" applyAlignment="1">
      <alignment horizontal="right"/>
    </xf>
    <xf numFmtId="49" fontId="20" fillId="0" borderId="11" xfId="0" applyNumberFormat="1" applyFont="1" applyFill="1" applyBorder="1" applyAlignment="1">
      <alignment horizontal="right"/>
    </xf>
    <xf numFmtId="3" fontId="18" fillId="0" borderId="1" xfId="0" applyNumberFormat="1" applyFont="1" applyFill="1" applyBorder="1" applyAlignment="1">
      <alignment horizontal="right"/>
    </xf>
    <xf numFmtId="10" fontId="20" fillId="0" borderId="1" xfId="0" applyNumberFormat="1" applyFont="1" applyFill="1" applyBorder="1" applyAlignment="1">
      <alignment horizontal="right"/>
    </xf>
    <xf numFmtId="0" fontId="19" fillId="0" borderId="0" xfId="0" applyFont="1"/>
    <xf numFmtId="0" fontId="16" fillId="0" borderId="16" xfId="0" applyFont="1" applyBorder="1" applyAlignment="1">
      <alignment horizontal="left"/>
    </xf>
    <xf numFmtId="0" fontId="18" fillId="0" borderId="15" xfId="0" applyFont="1" applyBorder="1" applyAlignment="1">
      <alignment horizontal="right"/>
    </xf>
    <xf numFmtId="0" fontId="18" fillId="0" borderId="17" xfId="0" applyFont="1" applyBorder="1" applyAlignment="1">
      <alignment horizontal="right"/>
    </xf>
    <xf numFmtId="3" fontId="19" fillId="0" borderId="15" xfId="0" applyNumberFormat="1" applyFont="1" applyBorder="1" applyAlignment="1">
      <alignment horizontal="right"/>
    </xf>
    <xf numFmtId="10" fontId="20" fillId="0" borderId="16" xfId="0" applyNumberFormat="1" applyFont="1" applyBorder="1" applyAlignment="1">
      <alignment horizontal="right"/>
    </xf>
    <xf numFmtId="3" fontId="19" fillId="0" borderId="16" xfId="0" applyNumberFormat="1" applyFont="1" applyBorder="1" applyAlignment="1">
      <alignment horizontal="right"/>
    </xf>
    <xf numFmtId="0" fontId="20" fillId="0" borderId="17" xfId="0" applyFont="1" applyBorder="1" applyAlignment="1">
      <alignment horizontal="right"/>
    </xf>
    <xf numFmtId="49" fontId="20" fillId="0" borderId="17" xfId="0" applyNumberFormat="1" applyFont="1" applyBorder="1" applyAlignment="1">
      <alignment horizontal="right"/>
    </xf>
    <xf numFmtId="10" fontId="20" fillId="5" borderId="16" xfId="0" applyNumberFormat="1" applyFont="1" applyFill="1" applyBorder="1" applyAlignment="1">
      <alignment horizontal="right"/>
    </xf>
    <xf numFmtId="3" fontId="18" fillId="0" borderId="16" xfId="0" applyNumberFormat="1" applyFont="1" applyFill="1" applyBorder="1" applyAlignment="1">
      <alignment horizontal="right"/>
    </xf>
    <xf numFmtId="10" fontId="20" fillId="0" borderId="16" xfId="0" applyNumberFormat="1" applyFont="1" applyFill="1" applyBorder="1" applyAlignment="1">
      <alignment horizontal="right"/>
    </xf>
    <xf numFmtId="165" fontId="5" fillId="0" borderId="4" xfId="0" applyNumberFormat="1" applyFont="1" applyBorder="1" applyAlignment="1">
      <alignment horizontal="right"/>
    </xf>
    <xf numFmtId="165" fontId="5" fillId="0" borderId="15" xfId="0" applyNumberFormat="1" applyFont="1" applyBorder="1" applyAlignment="1">
      <alignment horizontal="right"/>
    </xf>
    <xf numFmtId="165" fontId="5" fillId="2" borderId="5" xfId="0" applyNumberFormat="1" applyFont="1" applyFill="1" applyBorder="1" applyAlignment="1">
      <alignment horizontal="right"/>
    </xf>
    <xf numFmtId="0" fontId="5" fillId="0" borderId="8" xfId="0" applyNumberFormat="1" applyFont="1" applyBorder="1" applyAlignment="1">
      <alignment horizontal="right"/>
    </xf>
    <xf numFmtId="165" fontId="20" fillId="0" borderId="15" xfId="0" applyNumberFormat="1" applyFont="1" applyBorder="1" applyAlignment="1">
      <alignment horizontal="right"/>
    </xf>
    <xf numFmtId="3" fontId="0" fillId="0" borderId="0" xfId="0" applyNumberFormat="1"/>
    <xf numFmtId="3" fontId="0" fillId="0" borderId="4" xfId="0" applyNumberFormat="1" applyBorder="1"/>
    <xf numFmtId="3" fontId="0" fillId="0" borderId="1" xfId="0" applyNumberFormat="1" applyBorder="1"/>
    <xf numFmtId="3" fontId="5" fillId="2" borderId="5" xfId="0" applyNumberFormat="1" applyFont="1" applyFill="1" applyBorder="1"/>
    <xf numFmtId="3" fontId="5" fillId="2" borderId="6" xfId="0" applyNumberFormat="1" applyFont="1" applyFill="1" applyBorder="1"/>
    <xf numFmtId="0" fontId="4" fillId="2" borderId="22" xfId="0" applyFont="1" applyFill="1" applyBorder="1" applyAlignment="1">
      <alignment horizontal="left"/>
    </xf>
    <xf numFmtId="0" fontId="3" fillId="0" borderId="23" xfId="0" applyFont="1" applyBorder="1" applyAlignment="1"/>
    <xf numFmtId="0" fontId="9" fillId="0" borderId="23" xfId="0" applyFont="1" applyBorder="1" applyAlignment="1">
      <alignment horizontal="left" wrapText="1"/>
    </xf>
    <xf numFmtId="0" fontId="3" fillId="0" borderId="24" xfId="0" applyFont="1" applyBorder="1" applyAlignment="1"/>
    <xf numFmtId="0" fontId="4" fillId="2" borderId="25" xfId="0" applyFont="1" applyFill="1" applyBorder="1" applyAlignment="1">
      <alignment horizontal="left"/>
    </xf>
    <xf numFmtId="0" fontId="4" fillId="2" borderId="26" xfId="0" applyFont="1" applyFill="1" applyBorder="1" applyAlignment="1">
      <alignment horizontal="centerContinuous" wrapText="1"/>
    </xf>
    <xf numFmtId="0" fontId="4" fillId="2" borderId="27" xfId="0" applyFont="1" applyFill="1" applyBorder="1" applyAlignment="1">
      <alignment horizontal="centerContinuous" wrapText="1"/>
    </xf>
    <xf numFmtId="0" fontId="0" fillId="2" borderId="27" xfId="0" applyFill="1" applyBorder="1" applyAlignment="1">
      <alignment horizontal="centerContinuous"/>
    </xf>
    <xf numFmtId="0" fontId="0" fillId="2" borderId="3" xfId="0" applyFill="1" applyBorder="1" applyAlignment="1">
      <alignment horizontal="centerContinuous"/>
    </xf>
    <xf numFmtId="0" fontId="6" fillId="2" borderId="22" xfId="0" applyFont="1" applyFill="1" applyBorder="1" applyAlignment="1">
      <alignment horizontal="centerContinuous" wrapText="1"/>
    </xf>
    <xf numFmtId="9" fontId="5" fillId="0" borderId="4" xfId="3" applyFont="1" applyFill="1" applyBorder="1" applyAlignment="1">
      <alignment horizontal="right"/>
    </xf>
    <xf numFmtId="9" fontId="5" fillId="2" borderId="5" xfId="3" applyFont="1" applyFill="1" applyBorder="1" applyAlignment="1">
      <alignment horizontal="right"/>
    </xf>
    <xf numFmtId="9" fontId="21" fillId="0" borderId="4" xfId="3" applyFont="1" applyBorder="1"/>
    <xf numFmtId="0" fontId="5" fillId="0" borderId="9" xfId="0" applyNumberFormat="1" applyFont="1" applyBorder="1" applyAlignment="1">
      <alignment horizontal="right"/>
    </xf>
    <xf numFmtId="165" fontId="21" fillId="0" borderId="4" xfId="3" applyNumberFormat="1" applyFont="1" applyBorder="1"/>
    <xf numFmtId="165" fontId="5" fillId="2" borderId="5" xfId="3" applyNumberFormat="1" applyFont="1" applyFill="1" applyBorder="1" applyAlignment="1">
      <alignment horizontal="right"/>
    </xf>
    <xf numFmtId="0" fontId="5" fillId="0" borderId="23" xfId="0" applyNumberFormat="1" applyFont="1" applyBorder="1" applyAlignment="1">
      <alignment horizontal="right"/>
    </xf>
    <xf numFmtId="0" fontId="5" fillId="0" borderId="25" xfId="0" applyNumberFormat="1" applyFont="1" applyBorder="1" applyAlignment="1">
      <alignment horizontal="right"/>
    </xf>
    <xf numFmtId="165" fontId="5" fillId="0" borderId="11" xfId="3" applyNumberFormat="1" applyFont="1" applyFill="1" applyBorder="1" applyAlignment="1">
      <alignment horizontal="right"/>
    </xf>
    <xf numFmtId="9" fontId="21" fillId="0" borderId="11" xfId="3" applyFont="1" applyBorder="1"/>
    <xf numFmtId="165" fontId="5" fillId="2" borderId="12" xfId="3" applyNumberFormat="1" applyFont="1" applyFill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0" fontId="0" fillId="2" borderId="7" xfId="0" applyFill="1" applyBorder="1" applyAlignment="1">
      <alignment horizontal="centerContinuous"/>
    </xf>
    <xf numFmtId="164" fontId="5" fillId="2" borderId="6" xfId="0" applyNumberFormat="1" applyFont="1" applyFill="1" applyBorder="1" applyAlignment="1">
      <alignment horizontal="right"/>
    </xf>
    <xf numFmtId="166" fontId="5" fillId="0" borderId="4" xfId="4" applyNumberFormat="1" applyFont="1" applyBorder="1" applyAlignment="1">
      <alignment horizontal="right"/>
    </xf>
    <xf numFmtId="0" fontId="5" fillId="2" borderId="9" xfId="0" applyNumberFormat="1" applyFont="1" applyFill="1" applyBorder="1" applyAlignment="1">
      <alignment horizontal="right"/>
    </xf>
    <xf numFmtId="166" fontId="5" fillId="2" borderId="5" xfId="4" applyNumberFormat="1" applyFont="1" applyFill="1" applyBorder="1" applyAlignment="1">
      <alignment horizontal="right"/>
    </xf>
    <xf numFmtId="10" fontId="5" fillId="0" borderId="1" xfId="3" applyNumberFormat="1" applyFont="1" applyBorder="1" applyAlignment="1">
      <alignment horizontal="right"/>
    </xf>
    <xf numFmtId="10" fontId="5" fillId="5" borderId="1" xfId="3" applyNumberFormat="1" applyFont="1" applyFill="1" applyBorder="1" applyAlignment="1">
      <alignment horizontal="right"/>
    </xf>
    <xf numFmtId="10" fontId="21" fillId="0" borderId="1" xfId="3" applyNumberFormat="1" applyFont="1" applyBorder="1"/>
    <xf numFmtId="10" fontId="5" fillId="2" borderId="6" xfId="3" applyNumberFormat="1" applyFont="1" applyFill="1" applyBorder="1" applyAlignment="1">
      <alignment horizontal="right"/>
    </xf>
    <xf numFmtId="165" fontId="5" fillId="0" borderId="18" xfId="3" applyNumberFormat="1" applyFont="1" applyFill="1" applyBorder="1" applyAlignment="1">
      <alignment horizontal="right"/>
    </xf>
    <xf numFmtId="165" fontId="20" fillId="0" borderId="18" xfId="3" applyNumberFormat="1" applyFont="1" applyFill="1" applyBorder="1" applyAlignment="1">
      <alignment horizontal="right"/>
    </xf>
    <xf numFmtId="165" fontId="5" fillId="0" borderId="11" xfId="3" applyNumberFormat="1" applyFont="1" applyBorder="1" applyAlignment="1">
      <alignment horizontal="right"/>
    </xf>
    <xf numFmtId="165" fontId="5" fillId="0" borderId="18" xfId="3" applyNumberFormat="1" applyFont="1" applyBorder="1" applyAlignment="1">
      <alignment horizontal="right"/>
    </xf>
    <xf numFmtId="165" fontId="20" fillId="0" borderId="18" xfId="3" applyNumberFormat="1" applyFont="1" applyBorder="1" applyAlignment="1">
      <alignment horizontal="right"/>
    </xf>
    <xf numFmtId="0" fontId="0" fillId="0" borderId="28" xfId="0" applyBorder="1"/>
    <xf numFmtId="0" fontId="6" fillId="2" borderId="2" xfId="0" applyFont="1" applyFill="1" applyBorder="1" applyAlignment="1">
      <alignment horizontal="centerContinuous"/>
    </xf>
    <xf numFmtId="165" fontId="5" fillId="0" borderId="4" xfId="3" applyNumberFormat="1" applyFont="1" applyFill="1" applyBorder="1" applyAlignment="1">
      <alignment horizontal="right"/>
    </xf>
    <xf numFmtId="165" fontId="5" fillId="0" borderId="15" xfId="3" applyNumberFormat="1" applyFont="1" applyFill="1" applyBorder="1" applyAlignment="1">
      <alignment horizontal="right"/>
    </xf>
    <xf numFmtId="165" fontId="20" fillId="0" borderId="15" xfId="3" applyNumberFormat="1" applyFont="1" applyFill="1" applyBorder="1" applyAlignment="1">
      <alignment horizontal="right"/>
    </xf>
    <xf numFmtId="165" fontId="5" fillId="0" borderId="4" xfId="3" applyNumberFormat="1" applyFont="1" applyBorder="1" applyAlignment="1">
      <alignment horizontal="right"/>
    </xf>
    <xf numFmtId="9" fontId="20" fillId="0" borderId="4" xfId="3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16" xfId="0" applyNumberFormat="1" applyFont="1" applyFill="1" applyBorder="1" applyAlignment="1">
      <alignment horizontal="right"/>
    </xf>
    <xf numFmtId="3" fontId="1" fillId="5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3" fontId="1" fillId="0" borderId="16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0" fontId="11" fillId="2" borderId="1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</cellXfs>
  <cellStyles count="5">
    <cellStyle name="Currency" xfId="4" builtinId="4"/>
    <cellStyle name="Normal" xfId="0" builtinId="0"/>
    <cellStyle name="Normal 2" xfId="1" xr:uid="{00000000-0005-0000-0000-000001000000}"/>
    <cellStyle name="Normal 3" xfId="2" xr:uid="{00000000-0005-0000-0000-000002000000}"/>
    <cellStyle name="Percent" xfId="3" builtinId="5"/>
  </cellStyles>
  <dxfs count="63">
    <dxf>
      <fill>
        <patternFill>
          <bgColor rgb="FFFF8080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FF8080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FF8080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FF8080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FF8080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FF8080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FF8080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FF8080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FF8080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FF8080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FF8080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FF8080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FF8080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FF8080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FF8080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FF8080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FF8080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FF8080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FF8080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FF8080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FF8080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P46"/>
  <sheetViews>
    <sheetView zoomScaleNormal="100" workbookViewId="0">
      <pane ySplit="2" topLeftCell="A3" activePane="bottomLeft" state="frozen"/>
      <selection pane="bottomLeft" activeCell="B13" sqref="B13"/>
    </sheetView>
  </sheetViews>
  <sheetFormatPr defaultRowHeight="14.4" x14ac:dyDescent="0.3"/>
  <cols>
    <col min="1" max="1" width="9.5546875" style="1" bestFit="1" customWidth="1"/>
    <col min="2" max="2" width="38" style="1" bestFit="1" customWidth="1"/>
    <col min="3" max="4" width="6.21875" style="1" customWidth="1"/>
    <col min="5" max="5" width="7.44140625" customWidth="1"/>
    <col min="6" max="6" width="11" customWidth="1"/>
    <col min="7" max="7" width="8.5546875" customWidth="1"/>
    <col min="8" max="8" width="8.77734375" bestFit="1" customWidth="1"/>
    <col min="9" max="9" width="10.77734375" customWidth="1"/>
    <col min="10" max="10" width="7.44140625" customWidth="1"/>
    <col min="11" max="11" width="11.44140625" customWidth="1"/>
    <col min="12" max="12" width="8.5546875" customWidth="1"/>
    <col min="13" max="13" width="8.77734375" bestFit="1" customWidth="1"/>
    <col min="14" max="14" width="10.77734375" customWidth="1"/>
    <col min="15" max="15" width="7.44140625" customWidth="1"/>
    <col min="16" max="16" width="10.44140625" customWidth="1"/>
    <col min="17" max="17" width="8.5546875" customWidth="1"/>
    <col min="18" max="18" width="8.77734375" bestFit="1" customWidth="1"/>
    <col min="19" max="19" width="10.77734375" customWidth="1"/>
    <col min="20" max="20" width="7.21875" customWidth="1"/>
    <col min="21" max="23" width="8.5546875" customWidth="1"/>
    <col min="24" max="24" width="6.21875" customWidth="1"/>
    <col min="25" max="25" width="7.5546875" customWidth="1"/>
    <col min="26" max="26" width="8.77734375" customWidth="1"/>
    <col min="27" max="28" width="8.5546875" customWidth="1"/>
    <col min="29" max="29" width="8.21875" customWidth="1"/>
    <col min="30" max="30" width="6" customWidth="1"/>
    <col min="31" max="31" width="7.5546875" customWidth="1"/>
    <col min="32" max="32" width="8.77734375" customWidth="1"/>
    <col min="33" max="34" width="8.5546875" customWidth="1"/>
    <col min="35" max="35" width="8.21875" customWidth="1"/>
    <col min="36" max="36" width="6" customWidth="1"/>
    <col min="37" max="37" width="7.5546875" customWidth="1"/>
    <col min="38" max="39" width="8.5546875" customWidth="1"/>
    <col min="40" max="40" width="9.21875" customWidth="1"/>
    <col min="41" max="41" width="8.21875" customWidth="1"/>
    <col min="42" max="42" width="5.77734375" customWidth="1"/>
  </cols>
  <sheetData>
    <row r="1" spans="1:42" ht="24.6" x14ac:dyDescent="0.3">
      <c r="A1" s="40"/>
      <c r="B1" s="41"/>
      <c r="C1" s="15" t="s">
        <v>0</v>
      </c>
      <c r="D1" s="16"/>
      <c r="E1" s="39" t="s">
        <v>85</v>
      </c>
      <c r="F1" s="3"/>
      <c r="G1" s="3"/>
      <c r="H1" s="3"/>
      <c r="I1" s="19"/>
      <c r="J1" s="39" t="s">
        <v>86</v>
      </c>
      <c r="K1" s="3"/>
      <c r="L1" s="3"/>
      <c r="M1" s="3"/>
      <c r="N1" s="19"/>
      <c r="O1" s="39" t="s">
        <v>87</v>
      </c>
      <c r="P1" s="3"/>
      <c r="Q1" s="3"/>
      <c r="R1" s="3"/>
      <c r="S1" s="19"/>
      <c r="T1" s="39" t="s">
        <v>88</v>
      </c>
      <c r="U1" s="3"/>
      <c r="V1" s="3"/>
      <c r="W1" s="3"/>
      <c r="X1" s="19"/>
      <c r="Y1" s="20" t="s">
        <v>89</v>
      </c>
      <c r="Z1" s="3"/>
      <c r="AA1" s="3"/>
      <c r="AB1" s="3"/>
      <c r="AC1" s="3"/>
      <c r="AD1" s="19"/>
      <c r="AE1" s="137" t="s">
        <v>90</v>
      </c>
      <c r="AF1" s="5"/>
      <c r="AG1" s="5"/>
      <c r="AH1" s="5"/>
      <c r="AI1" s="5"/>
      <c r="AJ1" s="6"/>
      <c r="AK1" s="17" t="s">
        <v>91</v>
      </c>
      <c r="AL1" s="5"/>
      <c r="AM1" s="5"/>
      <c r="AN1" s="5"/>
      <c r="AO1" s="5"/>
      <c r="AP1" s="6"/>
    </row>
    <row r="2" spans="1:42" s="163" customFormat="1" ht="66" customHeight="1" x14ac:dyDescent="0.3">
      <c r="A2" s="151" t="s">
        <v>1</v>
      </c>
      <c r="B2" s="155" t="s">
        <v>2</v>
      </c>
      <c r="C2" s="160" t="s">
        <v>3</v>
      </c>
      <c r="D2" s="161" t="s">
        <v>4</v>
      </c>
      <c r="E2" s="153" t="s">
        <v>5</v>
      </c>
      <c r="F2" s="162" t="s">
        <v>6</v>
      </c>
      <c r="G2" s="151" t="s">
        <v>7</v>
      </c>
      <c r="H2" s="151" t="s">
        <v>8</v>
      </c>
      <c r="I2" s="155" t="s">
        <v>9</v>
      </c>
      <c r="J2" s="153" t="s">
        <v>5</v>
      </c>
      <c r="K2" s="162" t="s">
        <v>6</v>
      </c>
      <c r="L2" s="151" t="s">
        <v>7</v>
      </c>
      <c r="M2" s="151" t="s">
        <v>8</v>
      </c>
      <c r="N2" s="155" t="s">
        <v>9</v>
      </c>
      <c r="O2" s="153" t="s">
        <v>5</v>
      </c>
      <c r="P2" s="162" t="s">
        <v>6</v>
      </c>
      <c r="Q2" s="151" t="s">
        <v>7</v>
      </c>
      <c r="R2" s="151" t="s">
        <v>8</v>
      </c>
      <c r="S2" s="155" t="s">
        <v>9</v>
      </c>
      <c r="T2" s="153" t="s">
        <v>5</v>
      </c>
      <c r="U2" s="151" t="s">
        <v>10</v>
      </c>
      <c r="V2" s="151" t="s">
        <v>11</v>
      </c>
      <c r="W2" s="151" t="s">
        <v>12</v>
      </c>
      <c r="X2" s="155" t="s">
        <v>13</v>
      </c>
      <c r="Y2" s="156" t="s">
        <v>5</v>
      </c>
      <c r="Z2" s="151" t="s">
        <v>14</v>
      </c>
      <c r="AA2" s="151" t="s">
        <v>15</v>
      </c>
      <c r="AB2" s="151" t="s">
        <v>16</v>
      </c>
      <c r="AC2" s="151" t="s">
        <v>12</v>
      </c>
      <c r="AD2" s="155" t="s">
        <v>13</v>
      </c>
      <c r="AE2" s="153" t="s">
        <v>5</v>
      </c>
      <c r="AF2" s="151" t="s">
        <v>17</v>
      </c>
      <c r="AG2" s="151" t="s">
        <v>15</v>
      </c>
      <c r="AH2" s="151" t="s">
        <v>18</v>
      </c>
      <c r="AI2" s="151" t="s">
        <v>12</v>
      </c>
      <c r="AJ2" s="155" t="s">
        <v>13</v>
      </c>
      <c r="AK2" s="156" t="s">
        <v>5</v>
      </c>
      <c r="AL2" s="151" t="s">
        <v>19</v>
      </c>
      <c r="AM2" s="151" t="s">
        <v>17</v>
      </c>
      <c r="AN2" s="151" t="s">
        <v>20</v>
      </c>
      <c r="AO2" s="151" t="s">
        <v>12</v>
      </c>
      <c r="AP2" s="155" t="s">
        <v>13</v>
      </c>
    </row>
    <row r="3" spans="1:42" x14ac:dyDescent="0.3">
      <c r="A3" s="12">
        <v>552</v>
      </c>
      <c r="B3" s="54" t="s">
        <v>21</v>
      </c>
      <c r="C3" s="29">
        <f t="shared" ref="C3:C41" si="0">COUNTIF(I3:AP3, "+p") + COUNTIF(I3:AP3, "MP")</f>
        <v>4</v>
      </c>
      <c r="D3" s="30">
        <f t="shared" ref="D3:D41" si="1">COUNTIF(I3:AP3,"-P")</f>
        <v>3</v>
      </c>
      <c r="E3" s="36">
        <v>617</v>
      </c>
      <c r="F3" s="35">
        <f>IF(E3="","NA",H3/E3)</f>
        <v>0.79740680713128043</v>
      </c>
      <c r="G3" s="33">
        <v>566</v>
      </c>
      <c r="H3" s="33">
        <v>492</v>
      </c>
      <c r="I3" s="34" t="str">
        <f>IF(E3="","NA",IF(H3/G3&gt;=1.05,"+P",(IF(H3/G3&gt;=0.95,"MP","-P"))))</f>
        <v>-P</v>
      </c>
      <c r="J3" s="36">
        <v>46</v>
      </c>
      <c r="K3" s="35">
        <f>IF(J3="","NA",M3/J3)</f>
        <v>0.5</v>
      </c>
      <c r="L3" s="33">
        <v>43</v>
      </c>
      <c r="M3" s="33">
        <v>23</v>
      </c>
      <c r="N3" s="34" t="str">
        <f>IF(J3="","NA",IF(M3/L3&gt;=1.05,"+P",(IF(M3/L3&gt;=0.95,"MP","-P"))))</f>
        <v>-P</v>
      </c>
      <c r="O3" s="36">
        <v>29</v>
      </c>
      <c r="P3" s="35">
        <f>IF(O3="","NA",R3/O3)</f>
        <v>1.8620689655172413</v>
      </c>
      <c r="Q3" s="33">
        <v>27</v>
      </c>
      <c r="R3" s="33">
        <v>54</v>
      </c>
      <c r="S3" s="34" t="str">
        <f>IF(O3="","NA",IF(R3/Q3&gt;=1.05,"+P",(IF(R3/Q3&gt;=0.95,"MP","-P"))))</f>
        <v>+P</v>
      </c>
      <c r="T3" s="90">
        <v>0.43</v>
      </c>
      <c r="U3" s="143">
        <v>252</v>
      </c>
      <c r="V3" s="35">
        <v>0.51219512195121952</v>
      </c>
      <c r="W3" s="35">
        <f>IF(T3="","NA",V3/T3)</f>
        <v>1.1911514463981849</v>
      </c>
      <c r="X3" s="93" t="str">
        <f>IF(T3="","NA",IF(W3&gt;=1.05,"+P",(IF(W3&gt;=0.95,"MP","-P"))))</f>
        <v>+P</v>
      </c>
      <c r="Y3" s="133">
        <v>0.43</v>
      </c>
      <c r="Z3" s="143">
        <v>70</v>
      </c>
      <c r="AA3" s="143">
        <v>152</v>
      </c>
      <c r="AB3" s="48">
        <f>IF(AA3&gt;0,Z3/AA3,0)</f>
        <v>0.46052631578947367</v>
      </c>
      <c r="AC3" s="127">
        <f>IF(Y3="","NA",AB3/Y3)</f>
        <v>1.0709914320685434</v>
      </c>
      <c r="AD3" s="93" t="str">
        <f>IF(Y3="","NA",IF(AC3&gt;=1.05,"+P",(IF(AC3&gt;=0.95,"MP","-P"))))</f>
        <v>+P</v>
      </c>
      <c r="AE3" s="138">
        <v>0.43</v>
      </c>
      <c r="AF3" s="144">
        <v>221</v>
      </c>
      <c r="AG3" s="144">
        <v>322</v>
      </c>
      <c r="AH3" s="48">
        <f>IF(AG3&gt;0,AF3/AG3,0)</f>
        <v>0.68633540372670809</v>
      </c>
      <c r="AI3" s="127">
        <f>IF(AE3="","NA",AH3/AE3)</f>
        <v>1.5961288458760654</v>
      </c>
      <c r="AJ3" s="93" t="str">
        <f>IF(AE3="","NA",IF(AI3&gt;=1.05,"+P",(IF(AI3&gt;=0.95,"MP","-P"))))</f>
        <v>+P</v>
      </c>
      <c r="AK3" s="118">
        <v>0.87</v>
      </c>
      <c r="AL3" s="144">
        <v>184</v>
      </c>
      <c r="AM3" s="144">
        <v>228</v>
      </c>
      <c r="AN3" s="48">
        <f>IF(AM3&gt;0,AL3/AM3,0)</f>
        <v>0.80701754385964908</v>
      </c>
      <c r="AO3" s="127">
        <f>IF(AK3="","NA",AN3/AK3)</f>
        <v>0.92760637225247022</v>
      </c>
      <c r="AP3" s="93" t="str">
        <f>IF(AK3="","NA",IF(AO3&gt;=1.05,"+P",(IF(AO3&gt;=0.95,"MP","-P"))))</f>
        <v>-P</v>
      </c>
    </row>
    <row r="4" spans="1:42" x14ac:dyDescent="0.3">
      <c r="A4" s="12">
        <v>553</v>
      </c>
      <c r="B4" s="54" t="s">
        <v>22</v>
      </c>
      <c r="C4" s="29">
        <f t="shared" si="0"/>
        <v>6</v>
      </c>
      <c r="D4" s="30">
        <f t="shared" si="1"/>
        <v>1</v>
      </c>
      <c r="E4" s="36">
        <v>867</v>
      </c>
      <c r="F4" s="35">
        <f t="shared" ref="F4:F43" si="2">IF(E4="","NA",H4/E4)</f>
        <v>1.3333333333333333</v>
      </c>
      <c r="G4" s="33">
        <v>795</v>
      </c>
      <c r="H4" s="33">
        <v>1156</v>
      </c>
      <c r="I4" s="34" t="str">
        <f t="shared" ref="I4:I43" si="3">IF(E4="","NA",IF(H4/G4&gt;=1.05,"+P",(IF(H4/G4&gt;=0.95,"MP","-P"))))</f>
        <v>+P</v>
      </c>
      <c r="J4" s="36">
        <v>65</v>
      </c>
      <c r="K4" s="35">
        <f t="shared" ref="K4:K42" si="4">IF(J4="","NA",M4/J4)</f>
        <v>3.6307692307692307</v>
      </c>
      <c r="L4" s="33">
        <v>60</v>
      </c>
      <c r="M4" s="33">
        <v>236</v>
      </c>
      <c r="N4" s="34" t="str">
        <f t="shared" ref="N4:N42" si="5">IF(J4="","NA",IF(M4/L4&gt;=1.05,"+P",(IF(M4/L4&gt;=0.95,"MP","-P"))))</f>
        <v>+P</v>
      </c>
      <c r="O4" s="36">
        <v>41</v>
      </c>
      <c r="P4" s="35">
        <f t="shared" ref="P4:P43" si="6">IF(O4="","NA",R4/O4)</f>
        <v>0.82926829268292679</v>
      </c>
      <c r="Q4" s="33">
        <v>38</v>
      </c>
      <c r="R4" s="33">
        <v>34</v>
      </c>
      <c r="S4" s="34" t="str">
        <f t="shared" ref="S4:S43" si="7">IF(O4="","NA",IF(R4/Q4&gt;=1.05,"+P",(IF(R4/Q4&gt;=0.95,"MP","-P"))))</f>
        <v>-P</v>
      </c>
      <c r="T4" s="90">
        <v>0.43</v>
      </c>
      <c r="U4" s="143">
        <v>514</v>
      </c>
      <c r="V4" s="35">
        <v>0.44502164502164504</v>
      </c>
      <c r="W4" s="35">
        <f t="shared" ref="W4:W43" si="8">IF(T4="","NA",V4/T4)</f>
        <v>1.0349340581898723</v>
      </c>
      <c r="X4" s="27" t="str">
        <f t="shared" ref="X4:X43" si="9">IF(T4="","NA",IF(W4&gt;=1.05,"+P",(IF(W4&gt;=0.95,"MP","-P"))))</f>
        <v>MP</v>
      </c>
      <c r="Y4" s="133">
        <v>0.43</v>
      </c>
      <c r="Z4" s="143">
        <v>305</v>
      </c>
      <c r="AA4" s="143">
        <v>688</v>
      </c>
      <c r="AB4" s="43">
        <f t="shared" ref="AB4:AB43" si="10">IF(AA4&gt;0,Z4/AA4,0)</f>
        <v>0.4433139534883721</v>
      </c>
      <c r="AC4" s="43">
        <f t="shared" ref="AC4:AC43" si="11">IF(Y4="","NA",AB4/Y4)</f>
        <v>1.030962682531098</v>
      </c>
      <c r="AD4" s="93" t="str">
        <f t="shared" ref="AD4:AD43" si="12">IF(Y4="","NA",IF(AC4&gt;=1.05,"+P",(IF(AC4&gt;=0.95,"MP","-P"))))</f>
        <v>MP</v>
      </c>
      <c r="AE4" s="138">
        <v>0.43</v>
      </c>
      <c r="AF4" s="144">
        <v>365</v>
      </c>
      <c r="AG4" s="144">
        <v>639</v>
      </c>
      <c r="AH4" s="48">
        <f t="shared" ref="AH4:AH43" si="13">IF(AG4&gt;0,AF4/AG4,0)</f>
        <v>0.57120500782472616</v>
      </c>
      <c r="AI4" s="127">
        <f t="shared" ref="AI4:AI43" si="14">IF(AE4="","NA",AH4/AE4)</f>
        <v>1.3283837391272701</v>
      </c>
      <c r="AJ4" s="93" t="str">
        <f t="shared" ref="AJ4:AJ43" si="15">IF(AE4="","NA",IF(AI4&gt;=1.05,"+P",(IF(AI4&gt;=0.95,"MP","-P"))))</f>
        <v>+P</v>
      </c>
      <c r="AK4" s="118">
        <v>0.87</v>
      </c>
      <c r="AL4" s="144">
        <v>1184</v>
      </c>
      <c r="AM4" s="144">
        <v>1376</v>
      </c>
      <c r="AN4" s="48">
        <f t="shared" ref="AN4:AN43" si="16">IF(AM4&gt;0,AL4/AM4,0)</f>
        <v>0.86046511627906974</v>
      </c>
      <c r="AO4" s="127">
        <f t="shared" ref="AO4:AO43" si="17">IF(AK4="","NA",AN4/AK4)</f>
        <v>0.98904036353916058</v>
      </c>
      <c r="AP4" s="93" t="str">
        <f t="shared" ref="AP4:AP43" si="18">IF(AK4="","NA",IF(AO4&gt;=1.05,"+P",(IF(AO4&gt;=0.95,"MP","-P"))))</f>
        <v>MP</v>
      </c>
    </row>
    <row r="5" spans="1:42" x14ac:dyDescent="0.3">
      <c r="A5" s="12">
        <v>554</v>
      </c>
      <c r="B5" s="54" t="s">
        <v>23</v>
      </c>
      <c r="C5" s="29">
        <f t="shared" ref="C5:C6" si="19">COUNTIF(I5:AP5, "+p") + COUNTIF(I5:AP5, "MP")</f>
        <v>0</v>
      </c>
      <c r="D5" s="30">
        <f t="shared" ref="D5:D6" si="20">COUNTIF(I5:AP5,"-P")</f>
        <v>0</v>
      </c>
      <c r="E5" s="36"/>
      <c r="F5" s="35" t="str">
        <f t="shared" si="2"/>
        <v>NA</v>
      </c>
      <c r="G5" s="33" t="s">
        <v>24</v>
      </c>
      <c r="H5" s="33">
        <v>25</v>
      </c>
      <c r="I5" s="34" t="str">
        <f t="shared" si="3"/>
        <v>NA</v>
      </c>
      <c r="J5" s="36"/>
      <c r="K5" s="35" t="str">
        <f t="shared" si="4"/>
        <v>NA</v>
      </c>
      <c r="L5" s="33" t="s">
        <v>24</v>
      </c>
      <c r="M5" s="33">
        <v>0</v>
      </c>
      <c r="N5" s="34" t="str">
        <f t="shared" si="5"/>
        <v>NA</v>
      </c>
      <c r="O5" s="36"/>
      <c r="P5" s="35" t="str">
        <f t="shared" si="6"/>
        <v>NA</v>
      </c>
      <c r="Q5" s="33" t="s">
        <v>24</v>
      </c>
      <c r="R5" s="33">
        <v>0</v>
      </c>
      <c r="S5" s="34" t="str">
        <f t="shared" si="7"/>
        <v>NA</v>
      </c>
      <c r="T5" s="90"/>
      <c r="U5" s="143">
        <v>8</v>
      </c>
      <c r="V5" s="35">
        <v>0.32</v>
      </c>
      <c r="W5" s="35" t="str">
        <f t="shared" si="8"/>
        <v>NA</v>
      </c>
      <c r="X5" s="27" t="str">
        <f t="shared" si="9"/>
        <v>NA</v>
      </c>
      <c r="Y5" s="133"/>
      <c r="Z5" s="143">
        <v>77</v>
      </c>
      <c r="AA5" s="143">
        <v>161</v>
      </c>
      <c r="AB5" s="43">
        <f t="shared" si="10"/>
        <v>0.47826086956521741</v>
      </c>
      <c r="AC5" s="43" t="str">
        <f t="shared" si="11"/>
        <v>NA</v>
      </c>
      <c r="AD5" s="93" t="str">
        <f t="shared" si="12"/>
        <v>NA</v>
      </c>
      <c r="AE5" s="138"/>
      <c r="AF5" s="144">
        <v>208</v>
      </c>
      <c r="AG5" s="144">
        <v>318</v>
      </c>
      <c r="AH5" s="48">
        <f t="shared" si="13"/>
        <v>0.65408805031446537</v>
      </c>
      <c r="AI5" s="127" t="str">
        <f t="shared" si="14"/>
        <v>NA</v>
      </c>
      <c r="AJ5" s="93" t="str">
        <f t="shared" si="15"/>
        <v>NA</v>
      </c>
      <c r="AK5" s="118"/>
      <c r="AL5" s="144">
        <v>262</v>
      </c>
      <c r="AM5" s="144">
        <v>300</v>
      </c>
      <c r="AN5" s="48">
        <f t="shared" si="16"/>
        <v>0.87333333333333329</v>
      </c>
      <c r="AO5" s="127" t="str">
        <f t="shared" si="17"/>
        <v>NA</v>
      </c>
      <c r="AP5" s="93" t="str">
        <f t="shared" si="18"/>
        <v>NA</v>
      </c>
    </row>
    <row r="6" spans="1:42" x14ac:dyDescent="0.3">
      <c r="A6" s="12">
        <v>555</v>
      </c>
      <c r="B6" s="54" t="s">
        <v>25</v>
      </c>
      <c r="C6" s="29">
        <f t="shared" si="19"/>
        <v>0</v>
      </c>
      <c r="D6" s="30">
        <f t="shared" si="20"/>
        <v>0</v>
      </c>
      <c r="E6" s="36"/>
      <c r="F6" s="35" t="str">
        <f t="shared" si="2"/>
        <v>NA</v>
      </c>
      <c r="G6" s="33" t="s">
        <v>24</v>
      </c>
      <c r="H6" s="33">
        <v>322</v>
      </c>
      <c r="I6" s="34" t="str">
        <f t="shared" si="3"/>
        <v>NA</v>
      </c>
      <c r="J6" s="36"/>
      <c r="K6" s="35" t="str">
        <f t="shared" si="4"/>
        <v>NA</v>
      </c>
      <c r="L6" s="33" t="s">
        <v>24</v>
      </c>
      <c r="M6" s="33">
        <v>13</v>
      </c>
      <c r="N6" s="34" t="str">
        <f t="shared" si="5"/>
        <v>NA</v>
      </c>
      <c r="O6" s="36"/>
      <c r="P6" s="35" t="str">
        <f t="shared" si="6"/>
        <v>NA</v>
      </c>
      <c r="Q6" s="33" t="s">
        <v>24</v>
      </c>
      <c r="R6" s="33">
        <v>37</v>
      </c>
      <c r="S6" s="34" t="str">
        <f t="shared" si="7"/>
        <v>NA</v>
      </c>
      <c r="T6" s="90"/>
      <c r="U6" s="143">
        <v>84</v>
      </c>
      <c r="V6" s="35">
        <v>0.2608695652173913</v>
      </c>
      <c r="W6" s="35" t="str">
        <f t="shared" si="8"/>
        <v>NA</v>
      </c>
      <c r="X6" s="27" t="str">
        <f t="shared" si="9"/>
        <v>NA</v>
      </c>
      <c r="Y6" s="133"/>
      <c r="Z6" s="143">
        <v>21</v>
      </c>
      <c r="AA6" s="143">
        <v>67</v>
      </c>
      <c r="AB6" s="43">
        <f t="shared" si="10"/>
        <v>0.31343283582089554</v>
      </c>
      <c r="AC6" s="43" t="str">
        <f t="shared" si="11"/>
        <v>NA</v>
      </c>
      <c r="AD6" s="93" t="str">
        <f t="shared" si="12"/>
        <v>NA</v>
      </c>
      <c r="AE6" s="138"/>
      <c r="AF6" s="144">
        <v>58</v>
      </c>
      <c r="AG6" s="144">
        <v>98</v>
      </c>
      <c r="AH6" s="48">
        <f t="shared" si="13"/>
        <v>0.59183673469387754</v>
      </c>
      <c r="AI6" s="127" t="str">
        <f t="shared" si="14"/>
        <v>NA</v>
      </c>
      <c r="AJ6" s="93" t="str">
        <f t="shared" si="15"/>
        <v>NA</v>
      </c>
      <c r="AK6" s="118"/>
      <c r="AL6" s="144">
        <v>127</v>
      </c>
      <c r="AM6" s="144">
        <v>147</v>
      </c>
      <c r="AN6" s="48">
        <f t="shared" si="16"/>
        <v>0.86394557823129248</v>
      </c>
      <c r="AO6" s="127" t="str">
        <f t="shared" si="17"/>
        <v>NA</v>
      </c>
      <c r="AP6" s="93" t="str">
        <f t="shared" si="18"/>
        <v>NA</v>
      </c>
    </row>
    <row r="7" spans="1:42" x14ac:dyDescent="0.3">
      <c r="A7" s="12">
        <v>556</v>
      </c>
      <c r="B7" s="54" t="s">
        <v>26</v>
      </c>
      <c r="C7" s="29">
        <f t="shared" si="0"/>
        <v>6</v>
      </c>
      <c r="D7" s="30">
        <f t="shared" si="1"/>
        <v>1</v>
      </c>
      <c r="E7" s="36">
        <v>2323</v>
      </c>
      <c r="F7" s="35">
        <f t="shared" si="2"/>
        <v>0.85578992681876886</v>
      </c>
      <c r="G7" s="33">
        <v>2130</v>
      </c>
      <c r="H7" s="33">
        <v>1988</v>
      </c>
      <c r="I7" s="34" t="str">
        <f t="shared" si="3"/>
        <v>-P</v>
      </c>
      <c r="J7" s="36">
        <v>176</v>
      </c>
      <c r="K7" s="35">
        <f t="shared" si="4"/>
        <v>1.2386363636363635</v>
      </c>
      <c r="L7" s="33">
        <v>162</v>
      </c>
      <c r="M7" s="33">
        <v>218</v>
      </c>
      <c r="N7" s="34" t="str">
        <f t="shared" si="5"/>
        <v>+P</v>
      </c>
      <c r="O7" s="36">
        <v>110</v>
      </c>
      <c r="P7" s="35">
        <f t="shared" si="6"/>
        <v>1.0363636363636364</v>
      </c>
      <c r="Q7" s="33">
        <v>101</v>
      </c>
      <c r="R7" s="33">
        <v>114</v>
      </c>
      <c r="S7" s="34" t="str">
        <f t="shared" si="7"/>
        <v>+P</v>
      </c>
      <c r="T7" s="90">
        <v>0.43</v>
      </c>
      <c r="U7" s="143">
        <v>1066</v>
      </c>
      <c r="V7" s="35">
        <v>0.53621730382293764</v>
      </c>
      <c r="W7" s="35">
        <f t="shared" si="8"/>
        <v>1.2470169856347386</v>
      </c>
      <c r="X7" s="27" t="str">
        <f t="shared" si="9"/>
        <v>+P</v>
      </c>
      <c r="Y7" s="133">
        <v>0.43</v>
      </c>
      <c r="Z7" s="143">
        <v>215</v>
      </c>
      <c r="AA7" s="143">
        <v>446</v>
      </c>
      <c r="AB7" s="43">
        <f t="shared" si="10"/>
        <v>0.4820627802690583</v>
      </c>
      <c r="AC7" s="43">
        <f t="shared" si="11"/>
        <v>1.1210762331838566</v>
      </c>
      <c r="AD7" s="93" t="str">
        <f t="shared" si="12"/>
        <v>+P</v>
      </c>
      <c r="AE7" s="138">
        <v>0.43</v>
      </c>
      <c r="AF7" s="144">
        <v>922</v>
      </c>
      <c r="AG7" s="144">
        <v>1571</v>
      </c>
      <c r="AH7" s="48">
        <f t="shared" si="13"/>
        <v>0.58688733290897521</v>
      </c>
      <c r="AI7" s="127">
        <f t="shared" si="14"/>
        <v>1.3648542625790121</v>
      </c>
      <c r="AJ7" s="93" t="str">
        <f t="shared" si="15"/>
        <v>+P</v>
      </c>
      <c r="AK7" s="118">
        <v>0.87</v>
      </c>
      <c r="AL7" s="144">
        <v>1085</v>
      </c>
      <c r="AM7" s="144">
        <v>1230</v>
      </c>
      <c r="AN7" s="48">
        <f t="shared" si="16"/>
        <v>0.88211382113821135</v>
      </c>
      <c r="AO7" s="127">
        <f t="shared" si="17"/>
        <v>1.0139239323427718</v>
      </c>
      <c r="AP7" s="93" t="str">
        <f t="shared" si="18"/>
        <v>MP</v>
      </c>
    </row>
    <row r="8" spans="1:42" x14ac:dyDescent="0.3">
      <c r="A8" s="12">
        <v>558</v>
      </c>
      <c r="B8" s="54" t="s">
        <v>27</v>
      </c>
      <c r="C8" s="29">
        <f t="shared" si="0"/>
        <v>5</v>
      </c>
      <c r="D8" s="30">
        <f t="shared" si="1"/>
        <v>2</v>
      </c>
      <c r="E8" s="36">
        <v>764</v>
      </c>
      <c r="F8" s="35">
        <f t="shared" si="2"/>
        <v>0.52094240837696337</v>
      </c>
      <c r="G8" s="33">
        <v>701</v>
      </c>
      <c r="H8" s="33">
        <v>398</v>
      </c>
      <c r="I8" s="34" t="str">
        <f t="shared" si="3"/>
        <v>-P</v>
      </c>
      <c r="J8" s="36">
        <v>58</v>
      </c>
      <c r="K8" s="35">
        <f t="shared" si="4"/>
        <v>0.91379310344827591</v>
      </c>
      <c r="L8" s="33">
        <v>54</v>
      </c>
      <c r="M8" s="33">
        <v>53</v>
      </c>
      <c r="N8" s="34" t="str">
        <f t="shared" si="5"/>
        <v>MP</v>
      </c>
      <c r="O8" s="36">
        <v>36</v>
      </c>
      <c r="P8" s="35">
        <f t="shared" si="6"/>
        <v>1.1666666666666667</v>
      </c>
      <c r="Q8" s="33">
        <v>33</v>
      </c>
      <c r="R8" s="33">
        <v>42</v>
      </c>
      <c r="S8" s="34" t="str">
        <f t="shared" si="7"/>
        <v>+P</v>
      </c>
      <c r="T8" s="90">
        <v>0.43</v>
      </c>
      <c r="U8" s="143">
        <v>201</v>
      </c>
      <c r="V8" s="35">
        <v>0.50502512562814073</v>
      </c>
      <c r="W8" s="35">
        <f t="shared" si="8"/>
        <v>1.1744770363445134</v>
      </c>
      <c r="X8" s="27" t="str">
        <f t="shared" si="9"/>
        <v>+P</v>
      </c>
      <c r="Y8" s="133">
        <v>0.43</v>
      </c>
      <c r="Z8" s="143">
        <v>22</v>
      </c>
      <c r="AA8" s="143">
        <v>50</v>
      </c>
      <c r="AB8" s="43">
        <f t="shared" si="10"/>
        <v>0.44</v>
      </c>
      <c r="AC8" s="43">
        <f t="shared" si="11"/>
        <v>1.0232558139534884</v>
      </c>
      <c r="AD8" s="93" t="str">
        <f t="shared" si="12"/>
        <v>MP</v>
      </c>
      <c r="AE8" s="138">
        <v>0.43</v>
      </c>
      <c r="AF8" s="144">
        <v>152</v>
      </c>
      <c r="AG8" s="144">
        <v>227</v>
      </c>
      <c r="AH8" s="48">
        <f t="shared" si="13"/>
        <v>0.66960352422907488</v>
      </c>
      <c r="AI8" s="127">
        <f t="shared" si="14"/>
        <v>1.5572174982071509</v>
      </c>
      <c r="AJ8" s="93" t="str">
        <f t="shared" si="15"/>
        <v>+P</v>
      </c>
      <c r="AK8" s="118">
        <v>0.87</v>
      </c>
      <c r="AL8" s="144">
        <v>102</v>
      </c>
      <c r="AM8" s="144">
        <v>132</v>
      </c>
      <c r="AN8" s="48">
        <f t="shared" si="16"/>
        <v>0.77272727272727271</v>
      </c>
      <c r="AO8" s="127">
        <f t="shared" si="17"/>
        <v>0.88819226750261226</v>
      </c>
      <c r="AP8" s="93" t="str">
        <f t="shared" si="18"/>
        <v>-P</v>
      </c>
    </row>
    <row r="9" spans="1:42" x14ac:dyDescent="0.3">
      <c r="A9" s="47">
        <v>559</v>
      </c>
      <c r="B9" s="54" t="s">
        <v>28</v>
      </c>
      <c r="C9" s="29">
        <f t="shared" si="0"/>
        <v>5</v>
      </c>
      <c r="D9" s="30">
        <f t="shared" si="1"/>
        <v>2</v>
      </c>
      <c r="E9" s="36">
        <v>698</v>
      </c>
      <c r="F9" s="35">
        <f t="shared" si="2"/>
        <v>0.7177650429799427</v>
      </c>
      <c r="G9" s="33">
        <v>640</v>
      </c>
      <c r="H9" s="33">
        <v>501</v>
      </c>
      <c r="I9" s="34" t="str">
        <f t="shared" si="3"/>
        <v>-P</v>
      </c>
      <c r="J9" s="36">
        <v>89</v>
      </c>
      <c r="K9" s="35">
        <f t="shared" si="4"/>
        <v>1.2584269662921348</v>
      </c>
      <c r="L9" s="33">
        <v>82</v>
      </c>
      <c r="M9" s="33">
        <v>112</v>
      </c>
      <c r="N9" s="34" t="str">
        <f t="shared" si="5"/>
        <v>+P</v>
      </c>
      <c r="O9" s="36">
        <v>53</v>
      </c>
      <c r="P9" s="35">
        <f t="shared" si="6"/>
        <v>1.3584905660377358</v>
      </c>
      <c r="Q9" s="33">
        <v>49</v>
      </c>
      <c r="R9" s="33">
        <v>72</v>
      </c>
      <c r="S9" s="34" t="str">
        <f t="shared" si="7"/>
        <v>+P</v>
      </c>
      <c r="T9" s="90">
        <v>0.43</v>
      </c>
      <c r="U9" s="143">
        <v>287</v>
      </c>
      <c r="V9" s="35">
        <v>0.77567567567567564</v>
      </c>
      <c r="W9" s="35">
        <f t="shared" si="8"/>
        <v>1.8038969201759898</v>
      </c>
      <c r="X9" s="27" t="str">
        <f t="shared" si="9"/>
        <v>+P</v>
      </c>
      <c r="Y9" s="133">
        <v>0.43</v>
      </c>
      <c r="Z9" s="143">
        <v>17</v>
      </c>
      <c r="AA9" s="143">
        <v>32</v>
      </c>
      <c r="AB9" s="43">
        <f t="shared" si="10"/>
        <v>0.53125</v>
      </c>
      <c r="AC9" s="43">
        <f t="shared" si="11"/>
        <v>1.2354651162790697</v>
      </c>
      <c r="AD9" s="93" t="str">
        <f t="shared" si="12"/>
        <v>+P</v>
      </c>
      <c r="AE9" s="138">
        <v>0.43</v>
      </c>
      <c r="AF9" s="144">
        <v>111</v>
      </c>
      <c r="AG9" s="144">
        <v>201</v>
      </c>
      <c r="AH9" s="48">
        <f t="shared" si="13"/>
        <v>0.55223880597014929</v>
      </c>
      <c r="AI9" s="127">
        <f t="shared" si="14"/>
        <v>1.2842762929538356</v>
      </c>
      <c r="AJ9" s="93" t="str">
        <f t="shared" si="15"/>
        <v>+P</v>
      </c>
      <c r="AK9" s="118">
        <v>0.87</v>
      </c>
      <c r="AL9" s="144">
        <v>109</v>
      </c>
      <c r="AM9" s="144">
        <v>134</v>
      </c>
      <c r="AN9" s="48">
        <f t="shared" si="16"/>
        <v>0.81343283582089554</v>
      </c>
      <c r="AO9" s="127">
        <f t="shared" si="17"/>
        <v>0.93498027105850068</v>
      </c>
      <c r="AP9" s="93" t="str">
        <f t="shared" si="18"/>
        <v>-P</v>
      </c>
    </row>
    <row r="10" spans="1:42" x14ac:dyDescent="0.3">
      <c r="A10" s="12">
        <v>560</v>
      </c>
      <c r="B10" s="54" t="s">
        <v>29</v>
      </c>
      <c r="C10" s="29">
        <f t="shared" si="0"/>
        <v>7</v>
      </c>
      <c r="D10" s="30">
        <f t="shared" si="1"/>
        <v>0</v>
      </c>
      <c r="E10" s="36">
        <v>1198</v>
      </c>
      <c r="F10" s="35">
        <f t="shared" si="2"/>
        <v>0.95075125208681133</v>
      </c>
      <c r="G10" s="33">
        <v>1099</v>
      </c>
      <c r="H10" s="33">
        <v>1139</v>
      </c>
      <c r="I10" s="34" t="str">
        <f t="shared" si="3"/>
        <v>MP</v>
      </c>
      <c r="J10" s="36">
        <v>91</v>
      </c>
      <c r="K10" s="35">
        <f t="shared" si="4"/>
        <v>1.7802197802197801</v>
      </c>
      <c r="L10" s="33">
        <v>84</v>
      </c>
      <c r="M10" s="33">
        <v>162</v>
      </c>
      <c r="N10" s="34" t="str">
        <f t="shared" si="5"/>
        <v>+P</v>
      </c>
      <c r="O10" s="36">
        <v>57</v>
      </c>
      <c r="P10" s="35">
        <f t="shared" si="6"/>
        <v>1.8245614035087718</v>
      </c>
      <c r="Q10" s="33">
        <v>53</v>
      </c>
      <c r="R10" s="33">
        <v>104</v>
      </c>
      <c r="S10" s="34" t="str">
        <f t="shared" si="7"/>
        <v>+P</v>
      </c>
      <c r="T10" s="90">
        <v>0.43</v>
      </c>
      <c r="U10" s="143">
        <v>780</v>
      </c>
      <c r="V10" s="35">
        <v>0.68481123792800702</v>
      </c>
      <c r="W10" s="35">
        <f t="shared" si="8"/>
        <v>1.5925842742511791</v>
      </c>
      <c r="X10" s="27" t="str">
        <f t="shared" si="9"/>
        <v>+P</v>
      </c>
      <c r="Y10" s="133">
        <v>0.43</v>
      </c>
      <c r="Z10" s="143">
        <v>124</v>
      </c>
      <c r="AA10" s="143">
        <v>226</v>
      </c>
      <c r="AB10" s="43">
        <f t="shared" si="10"/>
        <v>0.54867256637168138</v>
      </c>
      <c r="AC10" s="43">
        <f t="shared" si="11"/>
        <v>1.2759827124922822</v>
      </c>
      <c r="AD10" s="93" t="str">
        <f t="shared" si="12"/>
        <v>+P</v>
      </c>
      <c r="AE10" s="138">
        <v>0.43</v>
      </c>
      <c r="AF10" s="144">
        <v>283</v>
      </c>
      <c r="AG10" s="144">
        <v>492</v>
      </c>
      <c r="AH10" s="48">
        <f t="shared" si="13"/>
        <v>0.57520325203252032</v>
      </c>
      <c r="AI10" s="127">
        <f t="shared" si="14"/>
        <v>1.3376819814709775</v>
      </c>
      <c r="AJ10" s="93" t="str">
        <f t="shared" si="15"/>
        <v>+P</v>
      </c>
      <c r="AK10" s="118">
        <v>0.87</v>
      </c>
      <c r="AL10" s="144">
        <v>461</v>
      </c>
      <c r="AM10" s="144">
        <v>543</v>
      </c>
      <c r="AN10" s="48">
        <f t="shared" si="16"/>
        <v>0.848987108655617</v>
      </c>
      <c r="AO10" s="127">
        <f t="shared" si="17"/>
        <v>0.97584725132829542</v>
      </c>
      <c r="AP10" s="93" t="str">
        <f t="shared" si="18"/>
        <v>MP</v>
      </c>
    </row>
    <row r="11" spans="1:42" x14ac:dyDescent="0.3">
      <c r="A11" s="12">
        <v>562</v>
      </c>
      <c r="B11" s="54" t="s">
        <v>30</v>
      </c>
      <c r="C11" s="29">
        <f t="shared" si="0"/>
        <v>5</v>
      </c>
      <c r="D11" s="30">
        <f t="shared" si="1"/>
        <v>2</v>
      </c>
      <c r="E11" s="36">
        <v>235</v>
      </c>
      <c r="F11" s="35">
        <f t="shared" si="2"/>
        <v>1.0212765957446808</v>
      </c>
      <c r="G11" s="33">
        <v>216</v>
      </c>
      <c r="H11" s="33">
        <v>240</v>
      </c>
      <c r="I11" s="34" t="str">
        <f t="shared" si="3"/>
        <v>+P</v>
      </c>
      <c r="J11" s="36">
        <v>17</v>
      </c>
      <c r="K11" s="35">
        <f t="shared" si="4"/>
        <v>0.70588235294117652</v>
      </c>
      <c r="L11" s="33">
        <v>16</v>
      </c>
      <c r="M11" s="33">
        <v>12</v>
      </c>
      <c r="N11" s="34" t="str">
        <f t="shared" si="5"/>
        <v>-P</v>
      </c>
      <c r="O11" s="36">
        <v>11</v>
      </c>
      <c r="P11" s="35">
        <f t="shared" si="6"/>
        <v>1.5454545454545454</v>
      </c>
      <c r="Q11" s="33">
        <v>11</v>
      </c>
      <c r="R11" s="33">
        <v>17</v>
      </c>
      <c r="S11" s="34" t="str">
        <f t="shared" si="7"/>
        <v>+P</v>
      </c>
      <c r="T11" s="90">
        <v>0.43</v>
      </c>
      <c r="U11" s="143">
        <v>163</v>
      </c>
      <c r="V11" s="35">
        <v>0.68487394957983194</v>
      </c>
      <c r="W11" s="35">
        <f t="shared" si="8"/>
        <v>1.5927301153019349</v>
      </c>
      <c r="X11" s="27" t="str">
        <f t="shared" si="9"/>
        <v>+P</v>
      </c>
      <c r="Y11" s="133">
        <v>0.43</v>
      </c>
      <c r="Z11" s="143">
        <v>7</v>
      </c>
      <c r="AA11" s="143">
        <v>34</v>
      </c>
      <c r="AB11" s="43">
        <f t="shared" si="10"/>
        <v>0.20588235294117646</v>
      </c>
      <c r="AC11" s="43">
        <f t="shared" si="11"/>
        <v>0.47879616963064292</v>
      </c>
      <c r="AD11" s="93" t="str">
        <f t="shared" si="12"/>
        <v>-P</v>
      </c>
      <c r="AE11" s="138">
        <v>0.43</v>
      </c>
      <c r="AF11" s="144">
        <v>78</v>
      </c>
      <c r="AG11" s="144">
        <v>147</v>
      </c>
      <c r="AH11" s="48">
        <f t="shared" si="13"/>
        <v>0.53061224489795922</v>
      </c>
      <c r="AI11" s="127">
        <f t="shared" si="14"/>
        <v>1.2339819648789749</v>
      </c>
      <c r="AJ11" s="93" t="str">
        <f t="shared" si="15"/>
        <v>+P</v>
      </c>
      <c r="AK11" s="118">
        <v>0.87</v>
      </c>
      <c r="AL11" s="144">
        <v>65</v>
      </c>
      <c r="AM11" s="144">
        <v>73</v>
      </c>
      <c r="AN11" s="48">
        <f t="shared" si="16"/>
        <v>0.8904109589041096</v>
      </c>
      <c r="AO11" s="127">
        <f t="shared" si="17"/>
        <v>1.0234608723035743</v>
      </c>
      <c r="AP11" s="93" t="str">
        <f t="shared" si="18"/>
        <v>MP</v>
      </c>
    </row>
    <row r="12" spans="1:42" x14ac:dyDescent="0.3">
      <c r="A12" s="47">
        <v>563</v>
      </c>
      <c r="B12" s="54" t="s">
        <v>31</v>
      </c>
      <c r="C12" s="29">
        <f t="shared" si="0"/>
        <v>2</v>
      </c>
      <c r="D12" s="30">
        <f t="shared" si="1"/>
        <v>5</v>
      </c>
      <c r="E12" s="36">
        <v>599</v>
      </c>
      <c r="F12" s="35">
        <f t="shared" si="2"/>
        <v>0.84641068447412349</v>
      </c>
      <c r="G12" s="33">
        <v>550</v>
      </c>
      <c r="H12" s="33">
        <v>507</v>
      </c>
      <c r="I12" s="34" t="str">
        <f t="shared" si="3"/>
        <v>-P</v>
      </c>
      <c r="J12" s="36">
        <v>45</v>
      </c>
      <c r="K12" s="35">
        <f t="shared" si="4"/>
        <v>0.73333333333333328</v>
      </c>
      <c r="L12" s="33">
        <v>42</v>
      </c>
      <c r="M12" s="33">
        <v>33</v>
      </c>
      <c r="N12" s="34" t="str">
        <f t="shared" si="5"/>
        <v>-P</v>
      </c>
      <c r="O12" s="36">
        <v>28</v>
      </c>
      <c r="P12" s="35">
        <f t="shared" si="6"/>
        <v>0.32142857142857145</v>
      </c>
      <c r="Q12" s="33">
        <v>26</v>
      </c>
      <c r="R12" s="33">
        <v>9</v>
      </c>
      <c r="S12" s="34" t="str">
        <f t="shared" si="7"/>
        <v>-P</v>
      </c>
      <c r="T12" s="90">
        <v>0.43</v>
      </c>
      <c r="U12" s="143">
        <v>202</v>
      </c>
      <c r="V12" s="35">
        <v>0.39842209072978302</v>
      </c>
      <c r="W12" s="35">
        <f t="shared" si="8"/>
        <v>0.92656300169716987</v>
      </c>
      <c r="X12" s="27" t="str">
        <f t="shared" si="9"/>
        <v>-P</v>
      </c>
      <c r="Y12" s="133">
        <v>0.43</v>
      </c>
      <c r="Z12" s="143">
        <v>19</v>
      </c>
      <c r="AA12" s="143">
        <v>61</v>
      </c>
      <c r="AB12" s="43">
        <f t="shared" si="10"/>
        <v>0.31147540983606559</v>
      </c>
      <c r="AC12" s="43">
        <f t="shared" si="11"/>
        <v>0.72436141822340838</v>
      </c>
      <c r="AD12" s="93" t="str">
        <f t="shared" si="12"/>
        <v>-P</v>
      </c>
      <c r="AE12" s="138">
        <v>0.43</v>
      </c>
      <c r="AF12" s="144">
        <v>178</v>
      </c>
      <c r="AG12" s="144">
        <v>291</v>
      </c>
      <c r="AH12" s="48">
        <f t="shared" si="13"/>
        <v>0.61168384879725091</v>
      </c>
      <c r="AI12" s="127">
        <f t="shared" si="14"/>
        <v>1.422520578598258</v>
      </c>
      <c r="AJ12" s="93" t="str">
        <f t="shared" si="15"/>
        <v>+P</v>
      </c>
      <c r="AK12" s="118">
        <v>0.87</v>
      </c>
      <c r="AL12" s="144">
        <v>136</v>
      </c>
      <c r="AM12" s="144">
        <v>158</v>
      </c>
      <c r="AN12" s="48">
        <f t="shared" si="16"/>
        <v>0.86075949367088611</v>
      </c>
      <c r="AO12" s="127">
        <f t="shared" si="17"/>
        <v>0.98937872835734031</v>
      </c>
      <c r="AP12" s="93" t="str">
        <f t="shared" si="18"/>
        <v>MP</v>
      </c>
    </row>
    <row r="13" spans="1:42" x14ac:dyDescent="0.3">
      <c r="A13" s="55">
        <v>564</v>
      </c>
      <c r="B13" s="54" t="s">
        <v>32</v>
      </c>
      <c r="C13" s="29">
        <f t="shared" si="0"/>
        <v>2</v>
      </c>
      <c r="D13" s="30">
        <f t="shared" si="1"/>
        <v>5</v>
      </c>
      <c r="E13" s="36">
        <v>2542</v>
      </c>
      <c r="F13" s="35">
        <f t="shared" si="2"/>
        <v>0.2985837922895358</v>
      </c>
      <c r="G13" s="33">
        <v>2331</v>
      </c>
      <c r="H13" s="33">
        <v>759</v>
      </c>
      <c r="I13" s="34" t="str">
        <f t="shared" si="3"/>
        <v>-P</v>
      </c>
      <c r="J13" s="36">
        <v>313</v>
      </c>
      <c r="K13" s="35">
        <f t="shared" si="4"/>
        <v>6.3897763578274758E-2</v>
      </c>
      <c r="L13" s="33">
        <v>287</v>
      </c>
      <c r="M13" s="33">
        <v>20</v>
      </c>
      <c r="N13" s="34" t="str">
        <f t="shared" si="5"/>
        <v>-P</v>
      </c>
      <c r="O13" s="36">
        <v>191</v>
      </c>
      <c r="P13" s="35">
        <f t="shared" si="6"/>
        <v>0.14136125654450263</v>
      </c>
      <c r="Q13" s="33">
        <v>176</v>
      </c>
      <c r="R13" s="33">
        <v>27</v>
      </c>
      <c r="S13" s="34" t="str">
        <f t="shared" si="7"/>
        <v>-P</v>
      </c>
      <c r="T13" s="90">
        <v>0.43</v>
      </c>
      <c r="U13" s="143">
        <v>156</v>
      </c>
      <c r="V13" s="35">
        <v>0.20717131474103587</v>
      </c>
      <c r="W13" s="35">
        <f t="shared" si="8"/>
        <v>0.48179375521171131</v>
      </c>
      <c r="X13" s="27" t="str">
        <f t="shared" si="9"/>
        <v>-P</v>
      </c>
      <c r="Y13" s="133">
        <v>0.43</v>
      </c>
      <c r="Z13" s="143">
        <v>4</v>
      </c>
      <c r="AA13" s="143">
        <v>14</v>
      </c>
      <c r="AB13" s="43">
        <f t="shared" si="10"/>
        <v>0.2857142857142857</v>
      </c>
      <c r="AC13" s="43">
        <f t="shared" si="11"/>
        <v>0.66445182724252494</v>
      </c>
      <c r="AD13" s="93" t="str">
        <f t="shared" si="12"/>
        <v>-P</v>
      </c>
      <c r="AE13" s="138">
        <v>0.43</v>
      </c>
      <c r="AF13" s="144">
        <v>4</v>
      </c>
      <c r="AG13" s="144">
        <v>6</v>
      </c>
      <c r="AH13" s="48">
        <f t="shared" si="13"/>
        <v>0.66666666666666663</v>
      </c>
      <c r="AI13" s="127">
        <f t="shared" si="14"/>
        <v>1.5503875968992247</v>
      </c>
      <c r="AJ13" s="93" t="str">
        <f t="shared" si="15"/>
        <v>+P</v>
      </c>
      <c r="AK13" s="118">
        <v>0.87</v>
      </c>
      <c r="AL13" s="144">
        <v>138</v>
      </c>
      <c r="AM13" s="144">
        <v>156</v>
      </c>
      <c r="AN13" s="48">
        <f t="shared" si="16"/>
        <v>0.88461538461538458</v>
      </c>
      <c r="AO13" s="127">
        <f t="shared" si="17"/>
        <v>1.0167992926613616</v>
      </c>
      <c r="AP13" s="93" t="str">
        <f t="shared" si="18"/>
        <v>MP</v>
      </c>
    </row>
    <row r="14" spans="1:42" x14ac:dyDescent="0.3">
      <c r="A14" s="12">
        <v>565</v>
      </c>
      <c r="B14" s="54" t="s">
        <v>33</v>
      </c>
      <c r="C14" s="29">
        <f t="shared" si="0"/>
        <v>7</v>
      </c>
      <c r="D14" s="30">
        <f t="shared" si="1"/>
        <v>0</v>
      </c>
      <c r="E14" s="36">
        <v>1359</v>
      </c>
      <c r="F14" s="35">
        <f t="shared" si="2"/>
        <v>0.91169977924944812</v>
      </c>
      <c r="G14" s="33">
        <v>1246</v>
      </c>
      <c r="H14" s="33">
        <v>1239</v>
      </c>
      <c r="I14" s="34" t="str">
        <f t="shared" si="3"/>
        <v>MP</v>
      </c>
      <c r="J14" s="36">
        <v>103</v>
      </c>
      <c r="K14" s="35">
        <f t="shared" si="4"/>
        <v>1.7184466019417475</v>
      </c>
      <c r="L14" s="33">
        <v>95</v>
      </c>
      <c r="M14" s="33">
        <v>177</v>
      </c>
      <c r="N14" s="34" t="str">
        <f t="shared" si="5"/>
        <v>+P</v>
      </c>
      <c r="O14" s="36">
        <v>64</v>
      </c>
      <c r="P14" s="35">
        <f t="shared" si="6"/>
        <v>1.15625</v>
      </c>
      <c r="Q14" s="33">
        <v>59</v>
      </c>
      <c r="R14" s="33">
        <v>74</v>
      </c>
      <c r="S14" s="34" t="str">
        <f t="shared" si="7"/>
        <v>+P</v>
      </c>
      <c r="T14" s="90">
        <v>0.43</v>
      </c>
      <c r="U14" s="143">
        <v>711</v>
      </c>
      <c r="V14" s="35">
        <v>0.57384987893462469</v>
      </c>
      <c r="W14" s="35">
        <f t="shared" si="8"/>
        <v>1.3345346021735458</v>
      </c>
      <c r="X14" s="27" t="str">
        <f t="shared" si="9"/>
        <v>+P</v>
      </c>
      <c r="Y14" s="133">
        <v>0.43</v>
      </c>
      <c r="Z14" s="143">
        <v>352</v>
      </c>
      <c r="AA14" s="143">
        <v>687</v>
      </c>
      <c r="AB14" s="43">
        <f t="shared" si="10"/>
        <v>0.51237263464337701</v>
      </c>
      <c r="AC14" s="43">
        <f t="shared" si="11"/>
        <v>1.1915642666125048</v>
      </c>
      <c r="AD14" s="93" t="str">
        <f t="shared" si="12"/>
        <v>+P</v>
      </c>
      <c r="AE14" s="138">
        <v>0.43</v>
      </c>
      <c r="AF14" s="144">
        <v>555</v>
      </c>
      <c r="AG14" s="144">
        <v>969</v>
      </c>
      <c r="AH14" s="48">
        <f t="shared" si="13"/>
        <v>0.5727554179566563</v>
      </c>
      <c r="AI14" s="127">
        <f t="shared" si="14"/>
        <v>1.3319893440852473</v>
      </c>
      <c r="AJ14" s="93" t="str">
        <f t="shared" si="15"/>
        <v>+P</v>
      </c>
      <c r="AK14" s="118">
        <v>0.87</v>
      </c>
      <c r="AL14" s="144">
        <v>1442</v>
      </c>
      <c r="AM14" s="144">
        <v>1629</v>
      </c>
      <c r="AN14" s="48">
        <f t="shared" si="16"/>
        <v>0.88520564763658682</v>
      </c>
      <c r="AO14" s="127">
        <f t="shared" si="17"/>
        <v>1.0174777559041228</v>
      </c>
      <c r="AP14" s="93" t="str">
        <f t="shared" si="18"/>
        <v>MP</v>
      </c>
    </row>
    <row r="15" spans="1:42" x14ac:dyDescent="0.3">
      <c r="A15" s="12">
        <v>567</v>
      </c>
      <c r="B15" s="54" t="s">
        <v>34</v>
      </c>
      <c r="C15" s="29">
        <f t="shared" si="0"/>
        <v>3</v>
      </c>
      <c r="D15" s="30">
        <f t="shared" si="1"/>
        <v>4</v>
      </c>
      <c r="E15" s="36">
        <v>828</v>
      </c>
      <c r="F15" s="35">
        <f t="shared" si="2"/>
        <v>0.71376811594202894</v>
      </c>
      <c r="G15" s="33">
        <v>759</v>
      </c>
      <c r="H15" s="33">
        <v>591</v>
      </c>
      <c r="I15" s="34" t="str">
        <f t="shared" si="3"/>
        <v>-P</v>
      </c>
      <c r="J15" s="36">
        <v>85</v>
      </c>
      <c r="K15" s="35">
        <f t="shared" si="4"/>
        <v>1.0823529411764705</v>
      </c>
      <c r="L15" s="33">
        <v>78</v>
      </c>
      <c r="M15" s="33">
        <v>92</v>
      </c>
      <c r="N15" s="34" t="str">
        <f t="shared" si="5"/>
        <v>+P</v>
      </c>
      <c r="O15" s="36">
        <v>66</v>
      </c>
      <c r="P15" s="35">
        <f t="shared" si="6"/>
        <v>0.5757575757575758</v>
      </c>
      <c r="Q15" s="33">
        <v>61</v>
      </c>
      <c r="R15" s="33">
        <v>38</v>
      </c>
      <c r="S15" s="34" t="str">
        <f t="shared" si="7"/>
        <v>-P</v>
      </c>
      <c r="T15" s="90">
        <v>0.43</v>
      </c>
      <c r="U15" s="143">
        <v>249</v>
      </c>
      <c r="V15" s="35">
        <v>0.42131979695431471</v>
      </c>
      <c r="W15" s="35">
        <f t="shared" si="8"/>
        <v>0.97981348128910395</v>
      </c>
      <c r="X15" s="27" t="str">
        <f t="shared" si="9"/>
        <v>MP</v>
      </c>
      <c r="Y15" s="133">
        <v>0.43</v>
      </c>
      <c r="Z15" s="143">
        <v>44</v>
      </c>
      <c r="AA15" s="143">
        <v>179</v>
      </c>
      <c r="AB15" s="43">
        <f t="shared" si="10"/>
        <v>0.24581005586592178</v>
      </c>
      <c r="AC15" s="43">
        <f t="shared" si="11"/>
        <v>0.57165129271144599</v>
      </c>
      <c r="AD15" s="93" t="str">
        <f t="shared" si="12"/>
        <v>-P</v>
      </c>
      <c r="AE15" s="138">
        <v>0.43</v>
      </c>
      <c r="AF15" s="144">
        <v>219</v>
      </c>
      <c r="AG15" s="144">
        <v>333</v>
      </c>
      <c r="AH15" s="48">
        <f t="shared" si="13"/>
        <v>0.65765765765765771</v>
      </c>
      <c r="AI15" s="127">
        <f t="shared" si="14"/>
        <v>1.5294364131573435</v>
      </c>
      <c r="AJ15" s="93" t="str">
        <f t="shared" si="15"/>
        <v>+P</v>
      </c>
      <c r="AK15" s="118">
        <v>0.87</v>
      </c>
      <c r="AL15" s="144">
        <v>308</v>
      </c>
      <c r="AM15" s="144">
        <v>374</v>
      </c>
      <c r="AN15" s="48">
        <f t="shared" si="16"/>
        <v>0.82352941176470584</v>
      </c>
      <c r="AO15" s="127">
        <f t="shared" si="17"/>
        <v>0.94658553076402974</v>
      </c>
      <c r="AP15" s="93" t="str">
        <f t="shared" si="18"/>
        <v>-P</v>
      </c>
    </row>
    <row r="16" spans="1:42" x14ac:dyDescent="0.3">
      <c r="A16" s="12">
        <v>569</v>
      </c>
      <c r="B16" s="54" t="s">
        <v>35</v>
      </c>
      <c r="C16" s="29">
        <f t="shared" si="0"/>
        <v>5</v>
      </c>
      <c r="D16" s="30">
        <f t="shared" si="1"/>
        <v>2</v>
      </c>
      <c r="E16" s="36">
        <v>1104</v>
      </c>
      <c r="F16" s="35">
        <f t="shared" si="2"/>
        <v>1.0851449275362319</v>
      </c>
      <c r="G16" s="33">
        <v>1012</v>
      </c>
      <c r="H16" s="33">
        <v>1198</v>
      </c>
      <c r="I16" s="34" t="str">
        <f t="shared" si="3"/>
        <v>+P</v>
      </c>
      <c r="J16" s="36">
        <v>83</v>
      </c>
      <c r="K16" s="35">
        <f t="shared" si="4"/>
        <v>1.8072289156626506</v>
      </c>
      <c r="L16" s="33">
        <v>77</v>
      </c>
      <c r="M16" s="33">
        <v>150</v>
      </c>
      <c r="N16" s="34" t="str">
        <f t="shared" si="5"/>
        <v>+P</v>
      </c>
      <c r="O16" s="36">
        <v>52</v>
      </c>
      <c r="P16" s="35">
        <f t="shared" si="6"/>
        <v>0.26923076923076922</v>
      </c>
      <c r="Q16" s="33">
        <v>48</v>
      </c>
      <c r="R16" s="33">
        <v>14</v>
      </c>
      <c r="S16" s="34" t="str">
        <f t="shared" si="7"/>
        <v>-P</v>
      </c>
      <c r="T16" s="90">
        <v>0.43</v>
      </c>
      <c r="U16" s="143">
        <v>432</v>
      </c>
      <c r="V16" s="35">
        <v>0.36060100166944908</v>
      </c>
      <c r="W16" s="35">
        <f t="shared" si="8"/>
        <v>0.83860698062662575</v>
      </c>
      <c r="X16" s="27" t="str">
        <f t="shared" si="9"/>
        <v>-P</v>
      </c>
      <c r="Y16" s="133">
        <v>0.43</v>
      </c>
      <c r="Z16" s="143">
        <v>85</v>
      </c>
      <c r="AA16" s="143">
        <v>165</v>
      </c>
      <c r="AB16" s="43">
        <f t="shared" si="10"/>
        <v>0.51515151515151514</v>
      </c>
      <c r="AC16" s="43">
        <f t="shared" si="11"/>
        <v>1.1980267794221282</v>
      </c>
      <c r="AD16" s="93" t="str">
        <f t="shared" si="12"/>
        <v>+P</v>
      </c>
      <c r="AE16" s="138">
        <v>0.43</v>
      </c>
      <c r="AF16" s="144">
        <v>217</v>
      </c>
      <c r="AG16" s="144">
        <v>338</v>
      </c>
      <c r="AH16" s="48">
        <f t="shared" si="13"/>
        <v>0.64201183431952658</v>
      </c>
      <c r="AI16" s="127">
        <f t="shared" si="14"/>
        <v>1.4930507774872712</v>
      </c>
      <c r="AJ16" s="93" t="str">
        <f t="shared" si="15"/>
        <v>+P</v>
      </c>
      <c r="AK16" s="118">
        <v>0.87</v>
      </c>
      <c r="AL16" s="144">
        <v>271</v>
      </c>
      <c r="AM16" s="144">
        <v>310</v>
      </c>
      <c r="AN16" s="48">
        <f t="shared" si="16"/>
        <v>0.87419354838709673</v>
      </c>
      <c r="AO16" s="127">
        <f t="shared" si="17"/>
        <v>1.0048201705598814</v>
      </c>
      <c r="AP16" s="93" t="str">
        <f t="shared" si="18"/>
        <v>MP</v>
      </c>
    </row>
    <row r="17" spans="1:42" x14ac:dyDescent="0.3">
      <c r="A17" s="47">
        <v>571</v>
      </c>
      <c r="B17" s="54" t="s">
        <v>36</v>
      </c>
      <c r="C17" s="29">
        <f t="shared" si="0"/>
        <v>4</v>
      </c>
      <c r="D17" s="30">
        <f t="shared" si="1"/>
        <v>3</v>
      </c>
      <c r="E17" s="36">
        <v>385</v>
      </c>
      <c r="F17" s="35">
        <f t="shared" si="2"/>
        <v>1.0831168831168831</v>
      </c>
      <c r="G17" s="33">
        <v>353</v>
      </c>
      <c r="H17" s="33">
        <v>417</v>
      </c>
      <c r="I17" s="34" t="str">
        <f t="shared" si="3"/>
        <v>+P</v>
      </c>
      <c r="J17" s="36">
        <v>29</v>
      </c>
      <c r="K17" s="35">
        <f t="shared" si="4"/>
        <v>0.86206896551724133</v>
      </c>
      <c r="L17" s="33">
        <v>27</v>
      </c>
      <c r="M17" s="33">
        <v>25</v>
      </c>
      <c r="N17" s="34" t="str">
        <f t="shared" si="5"/>
        <v>-P</v>
      </c>
      <c r="O17" s="36">
        <v>18</v>
      </c>
      <c r="P17" s="35">
        <f t="shared" si="6"/>
        <v>1.3333333333333333</v>
      </c>
      <c r="Q17" s="33">
        <v>17</v>
      </c>
      <c r="R17" s="33">
        <v>24</v>
      </c>
      <c r="S17" s="34" t="str">
        <f t="shared" si="7"/>
        <v>+P</v>
      </c>
      <c r="T17" s="90">
        <v>0.43</v>
      </c>
      <c r="U17" s="143">
        <v>135</v>
      </c>
      <c r="V17" s="35">
        <v>0.32374100719424459</v>
      </c>
      <c r="W17" s="35">
        <f t="shared" si="8"/>
        <v>0.75288606324242924</v>
      </c>
      <c r="X17" s="27" t="str">
        <f t="shared" si="9"/>
        <v>-P</v>
      </c>
      <c r="Y17" s="133">
        <v>0.43</v>
      </c>
      <c r="Z17" s="143">
        <v>13</v>
      </c>
      <c r="AA17" s="143">
        <v>50</v>
      </c>
      <c r="AB17" s="43">
        <f t="shared" si="10"/>
        <v>0.26</v>
      </c>
      <c r="AC17" s="43">
        <f t="shared" si="11"/>
        <v>0.60465116279069775</v>
      </c>
      <c r="AD17" s="93" t="str">
        <f t="shared" si="12"/>
        <v>-P</v>
      </c>
      <c r="AE17" s="138">
        <v>0.43</v>
      </c>
      <c r="AF17" s="144">
        <v>133</v>
      </c>
      <c r="AG17" s="144">
        <v>205</v>
      </c>
      <c r="AH17" s="48">
        <f t="shared" si="13"/>
        <v>0.64878048780487807</v>
      </c>
      <c r="AI17" s="127">
        <f t="shared" si="14"/>
        <v>1.5087918321043676</v>
      </c>
      <c r="AJ17" s="93" t="str">
        <f t="shared" si="15"/>
        <v>+P</v>
      </c>
      <c r="AK17" s="118">
        <v>0.87</v>
      </c>
      <c r="AL17" s="144">
        <v>114</v>
      </c>
      <c r="AM17" s="144">
        <v>131</v>
      </c>
      <c r="AN17" s="48">
        <f t="shared" si="16"/>
        <v>0.87022900763358779</v>
      </c>
      <c r="AO17" s="127">
        <f t="shared" si="17"/>
        <v>1.0002632271650433</v>
      </c>
      <c r="AP17" s="93" t="str">
        <f t="shared" si="18"/>
        <v>MP</v>
      </c>
    </row>
    <row r="18" spans="1:42" x14ac:dyDescent="0.3">
      <c r="A18" s="47">
        <v>572</v>
      </c>
      <c r="B18" s="54" t="s">
        <v>37</v>
      </c>
      <c r="C18" s="29">
        <f t="shared" si="0"/>
        <v>5</v>
      </c>
      <c r="D18" s="30">
        <f t="shared" si="1"/>
        <v>2</v>
      </c>
      <c r="E18" s="36">
        <v>3419</v>
      </c>
      <c r="F18" s="35">
        <f t="shared" si="2"/>
        <v>1.0918397192161451</v>
      </c>
      <c r="G18" s="33">
        <v>3135</v>
      </c>
      <c r="H18" s="33">
        <v>3733</v>
      </c>
      <c r="I18" s="34" t="str">
        <f t="shared" si="3"/>
        <v>+P</v>
      </c>
      <c r="J18" s="36">
        <v>260</v>
      </c>
      <c r="K18" s="35">
        <f t="shared" si="4"/>
        <v>2.2692307692307692</v>
      </c>
      <c r="L18" s="33">
        <v>239</v>
      </c>
      <c r="M18" s="33">
        <v>590</v>
      </c>
      <c r="N18" s="34" t="str">
        <f t="shared" si="5"/>
        <v>+P</v>
      </c>
      <c r="O18" s="36">
        <v>163</v>
      </c>
      <c r="P18" s="35">
        <f t="shared" si="6"/>
        <v>0.77914110429447858</v>
      </c>
      <c r="Q18" s="33">
        <v>150</v>
      </c>
      <c r="R18" s="33">
        <v>127</v>
      </c>
      <c r="S18" s="34" t="str">
        <f t="shared" si="7"/>
        <v>-P</v>
      </c>
      <c r="T18" s="90">
        <v>0.43</v>
      </c>
      <c r="U18" s="143">
        <v>1712</v>
      </c>
      <c r="V18" s="35">
        <v>0.47292817679558014</v>
      </c>
      <c r="W18" s="35">
        <f t="shared" si="8"/>
        <v>1.0998329692920468</v>
      </c>
      <c r="X18" s="27" t="str">
        <f t="shared" si="9"/>
        <v>+P</v>
      </c>
      <c r="Y18" s="133">
        <v>0.43</v>
      </c>
      <c r="Z18" s="143">
        <v>124</v>
      </c>
      <c r="AA18" s="143">
        <v>685</v>
      </c>
      <c r="AB18" s="43">
        <f t="shared" si="10"/>
        <v>0.18102189781021899</v>
      </c>
      <c r="AC18" s="43">
        <f t="shared" si="11"/>
        <v>0.42098115769818373</v>
      </c>
      <c r="AD18" s="93" t="str">
        <f t="shared" si="12"/>
        <v>-P</v>
      </c>
      <c r="AE18" s="138">
        <v>0.43</v>
      </c>
      <c r="AF18" s="144">
        <v>1285</v>
      </c>
      <c r="AG18" s="144">
        <v>2336</v>
      </c>
      <c r="AH18" s="48">
        <f t="shared" si="13"/>
        <v>0.55008561643835618</v>
      </c>
      <c r="AI18" s="127">
        <f t="shared" si="14"/>
        <v>1.2792688754380377</v>
      </c>
      <c r="AJ18" s="93" t="str">
        <f t="shared" si="15"/>
        <v>+P</v>
      </c>
      <c r="AK18" s="118">
        <v>0.87</v>
      </c>
      <c r="AL18" s="144">
        <v>1360</v>
      </c>
      <c r="AM18" s="144">
        <v>1579</v>
      </c>
      <c r="AN18" s="48">
        <f t="shared" si="16"/>
        <v>0.8613046231792274</v>
      </c>
      <c r="AO18" s="127">
        <f t="shared" si="17"/>
        <v>0.99000531399911196</v>
      </c>
      <c r="AP18" s="93" t="str">
        <f t="shared" si="18"/>
        <v>MP</v>
      </c>
    </row>
    <row r="19" spans="1:42" x14ac:dyDescent="0.3">
      <c r="A19" s="47">
        <v>574</v>
      </c>
      <c r="B19" s="54" t="s">
        <v>38</v>
      </c>
      <c r="C19" s="29">
        <f t="shared" si="0"/>
        <v>4</v>
      </c>
      <c r="D19" s="30">
        <f t="shared" si="1"/>
        <v>3</v>
      </c>
      <c r="E19" s="36">
        <v>8285</v>
      </c>
      <c r="F19" s="35">
        <f t="shared" si="2"/>
        <v>0.54375377187688589</v>
      </c>
      <c r="G19" s="33">
        <v>7595</v>
      </c>
      <c r="H19" s="33">
        <v>4505</v>
      </c>
      <c r="I19" s="34" t="str">
        <f t="shared" si="3"/>
        <v>-P</v>
      </c>
      <c r="J19" s="36">
        <v>870</v>
      </c>
      <c r="K19" s="35">
        <f t="shared" si="4"/>
        <v>1.9195402298850575</v>
      </c>
      <c r="L19" s="33">
        <v>798</v>
      </c>
      <c r="M19" s="33">
        <v>1670</v>
      </c>
      <c r="N19" s="34" t="str">
        <f t="shared" si="5"/>
        <v>+P</v>
      </c>
      <c r="O19" s="36">
        <v>430</v>
      </c>
      <c r="P19" s="35">
        <f t="shared" si="6"/>
        <v>0.82093023255813957</v>
      </c>
      <c r="Q19" s="33">
        <v>395</v>
      </c>
      <c r="R19" s="33">
        <v>353</v>
      </c>
      <c r="S19" s="34" t="str">
        <f t="shared" si="7"/>
        <v>-P</v>
      </c>
      <c r="T19" s="90">
        <v>0.43</v>
      </c>
      <c r="U19" s="143">
        <v>2110</v>
      </c>
      <c r="V19" s="35">
        <v>0.46878471450788711</v>
      </c>
      <c r="W19" s="35">
        <f t="shared" si="8"/>
        <v>1.0901970104834584</v>
      </c>
      <c r="X19" s="27" t="str">
        <f t="shared" si="9"/>
        <v>+P</v>
      </c>
      <c r="Y19" s="133">
        <v>0.43</v>
      </c>
      <c r="Z19" s="143">
        <v>193</v>
      </c>
      <c r="AA19" s="143">
        <v>768</v>
      </c>
      <c r="AB19" s="43">
        <f t="shared" si="10"/>
        <v>0.25130208333333331</v>
      </c>
      <c r="AC19" s="43">
        <f t="shared" si="11"/>
        <v>0.58442344961240311</v>
      </c>
      <c r="AD19" s="93" t="str">
        <f t="shared" si="12"/>
        <v>-P</v>
      </c>
      <c r="AE19" s="138">
        <v>0.43</v>
      </c>
      <c r="AF19" s="144">
        <v>1156</v>
      </c>
      <c r="AG19" s="144">
        <v>2202</v>
      </c>
      <c r="AH19" s="48">
        <f t="shared" si="13"/>
        <v>0.52497729336966392</v>
      </c>
      <c r="AI19" s="127">
        <f t="shared" si="14"/>
        <v>1.2208774264410789</v>
      </c>
      <c r="AJ19" s="93" t="str">
        <f t="shared" si="15"/>
        <v>+P</v>
      </c>
      <c r="AK19" s="118">
        <v>0.87</v>
      </c>
      <c r="AL19" s="144">
        <v>1601</v>
      </c>
      <c r="AM19" s="144">
        <v>1855</v>
      </c>
      <c r="AN19" s="48">
        <f t="shared" si="16"/>
        <v>0.86307277628032342</v>
      </c>
      <c r="AO19" s="127">
        <f t="shared" si="17"/>
        <v>0.99203767388542918</v>
      </c>
      <c r="AP19" s="93" t="str">
        <f t="shared" si="18"/>
        <v>MP</v>
      </c>
    </row>
    <row r="20" spans="1:42" x14ac:dyDescent="0.3">
      <c r="A20" s="12">
        <v>575</v>
      </c>
      <c r="B20" s="54" t="s">
        <v>39</v>
      </c>
      <c r="C20" s="29">
        <f t="shared" si="0"/>
        <v>4</v>
      </c>
      <c r="D20" s="30">
        <f t="shared" si="1"/>
        <v>3</v>
      </c>
      <c r="E20" s="36">
        <v>455</v>
      </c>
      <c r="F20" s="35">
        <f t="shared" si="2"/>
        <v>1.0967032967032968</v>
      </c>
      <c r="G20" s="33">
        <v>418</v>
      </c>
      <c r="H20" s="33">
        <v>499</v>
      </c>
      <c r="I20" s="34" t="str">
        <f t="shared" si="3"/>
        <v>+P</v>
      </c>
      <c r="J20" s="36">
        <v>34</v>
      </c>
      <c r="K20" s="35">
        <f t="shared" si="4"/>
        <v>0.5</v>
      </c>
      <c r="L20" s="33">
        <v>32</v>
      </c>
      <c r="M20" s="33">
        <v>17</v>
      </c>
      <c r="N20" s="34" t="str">
        <f t="shared" si="5"/>
        <v>-P</v>
      </c>
      <c r="O20" s="36">
        <v>21</v>
      </c>
      <c r="P20" s="35">
        <f t="shared" si="6"/>
        <v>1.0952380952380953</v>
      </c>
      <c r="Q20" s="33">
        <v>20</v>
      </c>
      <c r="R20" s="33">
        <v>23</v>
      </c>
      <c r="S20" s="34" t="str">
        <f t="shared" si="7"/>
        <v>+P</v>
      </c>
      <c r="T20" s="90">
        <v>0.43</v>
      </c>
      <c r="U20" s="143">
        <v>218</v>
      </c>
      <c r="V20" s="35">
        <v>0.43687374749498997</v>
      </c>
      <c r="W20" s="35">
        <f t="shared" si="8"/>
        <v>1.0159854592906743</v>
      </c>
      <c r="X20" s="27" t="str">
        <f t="shared" si="9"/>
        <v>MP</v>
      </c>
      <c r="Y20" s="133">
        <v>0.43</v>
      </c>
      <c r="Z20" s="143">
        <v>56</v>
      </c>
      <c r="AA20" s="143">
        <v>146</v>
      </c>
      <c r="AB20" s="43">
        <f t="shared" si="10"/>
        <v>0.38356164383561642</v>
      </c>
      <c r="AC20" s="43">
        <f t="shared" si="11"/>
        <v>0.89200382287352653</v>
      </c>
      <c r="AD20" s="93" t="str">
        <f t="shared" si="12"/>
        <v>-P</v>
      </c>
      <c r="AE20" s="138">
        <v>0.43</v>
      </c>
      <c r="AF20" s="144">
        <v>149</v>
      </c>
      <c r="AG20" s="144">
        <v>274</v>
      </c>
      <c r="AH20" s="48">
        <f t="shared" si="13"/>
        <v>0.54379562043795615</v>
      </c>
      <c r="AI20" s="127">
        <f t="shared" si="14"/>
        <v>1.2646409777626888</v>
      </c>
      <c r="AJ20" s="93" t="str">
        <f t="shared" si="15"/>
        <v>+P</v>
      </c>
      <c r="AK20" s="118">
        <v>0.87</v>
      </c>
      <c r="AL20" s="144">
        <v>159</v>
      </c>
      <c r="AM20" s="144">
        <v>198</v>
      </c>
      <c r="AN20" s="48">
        <f t="shared" si="16"/>
        <v>0.80303030303030298</v>
      </c>
      <c r="AO20" s="127">
        <f t="shared" si="17"/>
        <v>0.92302333681644022</v>
      </c>
      <c r="AP20" s="93" t="str">
        <f t="shared" si="18"/>
        <v>-P</v>
      </c>
    </row>
    <row r="21" spans="1:42" x14ac:dyDescent="0.3">
      <c r="A21" s="47">
        <v>576</v>
      </c>
      <c r="B21" s="54" t="s">
        <v>40</v>
      </c>
      <c r="C21" s="29">
        <f t="shared" si="0"/>
        <v>7</v>
      </c>
      <c r="D21" s="30">
        <f t="shared" si="1"/>
        <v>0</v>
      </c>
      <c r="E21" s="36">
        <v>724</v>
      </c>
      <c r="F21" s="35">
        <f t="shared" si="2"/>
        <v>1.0262430939226519</v>
      </c>
      <c r="G21" s="33">
        <v>664</v>
      </c>
      <c r="H21" s="33">
        <v>743</v>
      </c>
      <c r="I21" s="34" t="str">
        <f t="shared" si="3"/>
        <v>+P</v>
      </c>
      <c r="J21" s="36">
        <v>55</v>
      </c>
      <c r="K21" s="35">
        <f t="shared" si="4"/>
        <v>2.2363636363636363</v>
      </c>
      <c r="L21" s="33">
        <v>51</v>
      </c>
      <c r="M21" s="33">
        <v>123</v>
      </c>
      <c r="N21" s="34" t="str">
        <f t="shared" si="5"/>
        <v>+P</v>
      </c>
      <c r="O21" s="36">
        <v>34</v>
      </c>
      <c r="P21" s="35">
        <f t="shared" si="6"/>
        <v>2.6176470588235294</v>
      </c>
      <c r="Q21" s="33">
        <v>32</v>
      </c>
      <c r="R21" s="33">
        <v>89</v>
      </c>
      <c r="S21" s="34" t="str">
        <f t="shared" si="7"/>
        <v>+P</v>
      </c>
      <c r="T21" s="90">
        <v>0.43</v>
      </c>
      <c r="U21" s="143">
        <v>323</v>
      </c>
      <c r="V21" s="35">
        <v>0.43472409152086139</v>
      </c>
      <c r="W21" s="35">
        <f t="shared" si="8"/>
        <v>1.0109862593508405</v>
      </c>
      <c r="X21" s="27" t="str">
        <f t="shared" si="9"/>
        <v>MP</v>
      </c>
      <c r="Y21" s="133">
        <v>0.43</v>
      </c>
      <c r="Z21" s="143">
        <v>62</v>
      </c>
      <c r="AA21" s="143">
        <v>78</v>
      </c>
      <c r="AB21" s="43">
        <f t="shared" si="10"/>
        <v>0.79487179487179482</v>
      </c>
      <c r="AC21" s="43">
        <f t="shared" si="11"/>
        <v>1.8485390578413834</v>
      </c>
      <c r="AD21" s="93" t="str">
        <f t="shared" si="12"/>
        <v>+P</v>
      </c>
      <c r="AE21" s="138">
        <v>0.43</v>
      </c>
      <c r="AF21" s="144">
        <v>252</v>
      </c>
      <c r="AG21" s="144">
        <v>453</v>
      </c>
      <c r="AH21" s="48">
        <f t="shared" si="13"/>
        <v>0.55629139072847678</v>
      </c>
      <c r="AI21" s="127">
        <f t="shared" si="14"/>
        <v>1.2937009086708762</v>
      </c>
      <c r="AJ21" s="93" t="str">
        <f t="shared" si="15"/>
        <v>+P</v>
      </c>
      <c r="AK21" s="118">
        <v>0.87</v>
      </c>
      <c r="AL21" s="144">
        <v>165</v>
      </c>
      <c r="AM21" s="144">
        <v>193</v>
      </c>
      <c r="AN21" s="48">
        <f t="shared" si="16"/>
        <v>0.85492227979274615</v>
      </c>
      <c r="AO21" s="127">
        <f t="shared" si="17"/>
        <v>0.98266928711809898</v>
      </c>
      <c r="AP21" s="93" t="str">
        <f t="shared" si="18"/>
        <v>MP</v>
      </c>
    </row>
    <row r="22" spans="1:42" x14ac:dyDescent="0.3">
      <c r="A22" s="12">
        <v>578</v>
      </c>
      <c r="B22" s="54" t="s">
        <v>41</v>
      </c>
      <c r="C22" s="29">
        <f t="shared" si="0"/>
        <v>5</v>
      </c>
      <c r="D22" s="30">
        <f t="shared" si="1"/>
        <v>2</v>
      </c>
      <c r="E22" s="36">
        <v>1555</v>
      </c>
      <c r="F22" s="35">
        <f t="shared" si="2"/>
        <v>0.74919614147909963</v>
      </c>
      <c r="G22" s="33">
        <v>1426</v>
      </c>
      <c r="H22" s="33">
        <v>1165</v>
      </c>
      <c r="I22" s="34" t="str">
        <f t="shared" si="3"/>
        <v>-P</v>
      </c>
      <c r="J22" s="36">
        <v>118</v>
      </c>
      <c r="K22" s="35">
        <f t="shared" si="4"/>
        <v>0.86440677966101698</v>
      </c>
      <c r="L22" s="33">
        <v>109</v>
      </c>
      <c r="M22" s="33">
        <v>102</v>
      </c>
      <c r="N22" s="34" t="str">
        <f t="shared" si="5"/>
        <v>-P</v>
      </c>
      <c r="O22" s="36">
        <v>74</v>
      </c>
      <c r="P22" s="35">
        <f t="shared" si="6"/>
        <v>1.2567567567567568</v>
      </c>
      <c r="Q22" s="33">
        <v>68</v>
      </c>
      <c r="R22" s="33">
        <v>93</v>
      </c>
      <c r="S22" s="34" t="str">
        <f t="shared" si="7"/>
        <v>+P</v>
      </c>
      <c r="T22" s="90">
        <v>0.43</v>
      </c>
      <c r="U22" s="143">
        <v>582</v>
      </c>
      <c r="V22" s="35">
        <v>0.50129198966408273</v>
      </c>
      <c r="W22" s="35">
        <f t="shared" si="8"/>
        <v>1.1657953248001924</v>
      </c>
      <c r="X22" s="27" t="str">
        <f t="shared" si="9"/>
        <v>+P</v>
      </c>
      <c r="Y22" s="133">
        <v>0.43</v>
      </c>
      <c r="Z22" s="143">
        <v>207</v>
      </c>
      <c r="AA22" s="143">
        <v>343</v>
      </c>
      <c r="AB22" s="43">
        <f t="shared" si="10"/>
        <v>0.60349854227405253</v>
      </c>
      <c r="AC22" s="43">
        <f t="shared" si="11"/>
        <v>1.4034849820326802</v>
      </c>
      <c r="AD22" s="93" t="str">
        <f t="shared" si="12"/>
        <v>+P</v>
      </c>
      <c r="AE22" s="138">
        <v>0.43</v>
      </c>
      <c r="AF22" s="144">
        <v>545</v>
      </c>
      <c r="AG22" s="144">
        <v>831</v>
      </c>
      <c r="AH22" s="48">
        <f t="shared" si="13"/>
        <v>0.65583634175691941</v>
      </c>
      <c r="AI22" s="127">
        <f t="shared" si="14"/>
        <v>1.5252007947835335</v>
      </c>
      <c r="AJ22" s="93" t="str">
        <f t="shared" si="15"/>
        <v>+P</v>
      </c>
      <c r="AK22" s="118">
        <v>0.87</v>
      </c>
      <c r="AL22" s="144">
        <v>458</v>
      </c>
      <c r="AM22" s="144">
        <v>538</v>
      </c>
      <c r="AN22" s="48">
        <f t="shared" si="16"/>
        <v>0.85130111524163565</v>
      </c>
      <c r="AO22" s="127">
        <f t="shared" si="17"/>
        <v>0.97850702901337427</v>
      </c>
      <c r="AP22" s="93" t="str">
        <f t="shared" si="18"/>
        <v>MP</v>
      </c>
    </row>
    <row r="23" spans="1:42" x14ac:dyDescent="0.3">
      <c r="A23" s="12">
        <v>579</v>
      </c>
      <c r="B23" s="54" t="s">
        <v>42</v>
      </c>
      <c r="C23" s="29">
        <f t="shared" si="0"/>
        <v>5</v>
      </c>
      <c r="D23" s="30">
        <f t="shared" si="1"/>
        <v>2</v>
      </c>
      <c r="E23" s="36">
        <v>817</v>
      </c>
      <c r="F23" s="35">
        <f t="shared" si="2"/>
        <v>0.76988984088127299</v>
      </c>
      <c r="G23" s="33">
        <v>749</v>
      </c>
      <c r="H23" s="33">
        <v>629</v>
      </c>
      <c r="I23" s="34" t="str">
        <f t="shared" si="3"/>
        <v>-P</v>
      </c>
      <c r="J23" s="36">
        <v>62</v>
      </c>
      <c r="K23" s="35">
        <f t="shared" si="4"/>
        <v>1.6612903225806452</v>
      </c>
      <c r="L23" s="33">
        <v>57</v>
      </c>
      <c r="M23" s="33">
        <v>103</v>
      </c>
      <c r="N23" s="34" t="str">
        <f t="shared" si="5"/>
        <v>+P</v>
      </c>
      <c r="O23" s="36">
        <v>39</v>
      </c>
      <c r="P23" s="35">
        <f t="shared" si="6"/>
        <v>0.87179487179487181</v>
      </c>
      <c r="Q23" s="33">
        <v>36</v>
      </c>
      <c r="R23" s="33">
        <v>34</v>
      </c>
      <c r="S23" s="34" t="str">
        <f t="shared" si="7"/>
        <v>-P</v>
      </c>
      <c r="T23" s="90">
        <v>0.43</v>
      </c>
      <c r="U23" s="143">
        <v>318</v>
      </c>
      <c r="V23" s="35">
        <v>0.50636942675159236</v>
      </c>
      <c r="W23" s="35">
        <f t="shared" si="8"/>
        <v>1.1776033180269589</v>
      </c>
      <c r="X23" s="27" t="str">
        <f t="shared" si="9"/>
        <v>+P</v>
      </c>
      <c r="Y23" s="133">
        <v>0.43</v>
      </c>
      <c r="Z23" s="143">
        <v>82</v>
      </c>
      <c r="AA23" s="143">
        <v>135</v>
      </c>
      <c r="AB23" s="43">
        <f t="shared" si="10"/>
        <v>0.6074074074074074</v>
      </c>
      <c r="AC23" s="43">
        <f t="shared" si="11"/>
        <v>1.4125753660637381</v>
      </c>
      <c r="AD23" s="93" t="str">
        <f t="shared" si="12"/>
        <v>+P</v>
      </c>
      <c r="AE23" s="138">
        <v>0.43</v>
      </c>
      <c r="AF23" s="144">
        <v>220</v>
      </c>
      <c r="AG23" s="144">
        <v>324</v>
      </c>
      <c r="AH23" s="48">
        <f t="shared" si="13"/>
        <v>0.67901234567901236</v>
      </c>
      <c r="AI23" s="127">
        <f t="shared" si="14"/>
        <v>1.5790984783232846</v>
      </c>
      <c r="AJ23" s="93" t="str">
        <f t="shared" si="15"/>
        <v>+P</v>
      </c>
      <c r="AK23" s="118">
        <v>0.87</v>
      </c>
      <c r="AL23" s="144">
        <v>210</v>
      </c>
      <c r="AM23" s="144">
        <v>248</v>
      </c>
      <c r="AN23" s="48">
        <f t="shared" si="16"/>
        <v>0.84677419354838712</v>
      </c>
      <c r="AO23" s="127">
        <f t="shared" si="17"/>
        <v>0.97330367074527258</v>
      </c>
      <c r="AP23" s="93" t="str">
        <f t="shared" si="18"/>
        <v>MP</v>
      </c>
    </row>
    <row r="24" spans="1:42" x14ac:dyDescent="0.3">
      <c r="A24" s="12">
        <v>580</v>
      </c>
      <c r="B24" s="54" t="s">
        <v>43</v>
      </c>
      <c r="C24" s="29">
        <f t="shared" si="0"/>
        <v>6</v>
      </c>
      <c r="D24" s="30">
        <f t="shared" si="1"/>
        <v>1</v>
      </c>
      <c r="E24" s="36">
        <v>502</v>
      </c>
      <c r="F24" s="35">
        <f t="shared" si="2"/>
        <v>1.796812749003984</v>
      </c>
      <c r="G24" s="33">
        <v>461</v>
      </c>
      <c r="H24" s="33">
        <v>902</v>
      </c>
      <c r="I24" s="34" t="str">
        <f t="shared" si="3"/>
        <v>+P</v>
      </c>
      <c r="J24" s="36">
        <v>38</v>
      </c>
      <c r="K24" s="35">
        <f t="shared" si="4"/>
        <v>1.263157894736842</v>
      </c>
      <c r="L24" s="33">
        <v>35</v>
      </c>
      <c r="M24" s="33">
        <v>48</v>
      </c>
      <c r="N24" s="34" t="str">
        <f t="shared" si="5"/>
        <v>+P</v>
      </c>
      <c r="O24" s="36">
        <v>23</v>
      </c>
      <c r="P24" s="35">
        <f t="shared" si="6"/>
        <v>1.6521739130434783</v>
      </c>
      <c r="Q24" s="33">
        <v>22</v>
      </c>
      <c r="R24" s="33">
        <v>38</v>
      </c>
      <c r="S24" s="34" t="str">
        <f t="shared" si="7"/>
        <v>+P</v>
      </c>
      <c r="T24" s="90">
        <v>0.43</v>
      </c>
      <c r="U24" s="143">
        <v>526</v>
      </c>
      <c r="V24" s="35">
        <v>0.58574610244988867</v>
      </c>
      <c r="W24" s="35">
        <f t="shared" si="8"/>
        <v>1.3622002382555551</v>
      </c>
      <c r="X24" s="27" t="str">
        <f t="shared" si="9"/>
        <v>+P</v>
      </c>
      <c r="Y24" s="133">
        <v>0.43</v>
      </c>
      <c r="Z24" s="143">
        <v>23</v>
      </c>
      <c r="AA24" s="143">
        <v>72</v>
      </c>
      <c r="AB24" s="43">
        <f t="shared" si="10"/>
        <v>0.31944444444444442</v>
      </c>
      <c r="AC24" s="43">
        <f t="shared" si="11"/>
        <v>0.74289405684754517</v>
      </c>
      <c r="AD24" s="93" t="str">
        <f t="shared" si="12"/>
        <v>-P</v>
      </c>
      <c r="AE24" s="138">
        <v>0.43</v>
      </c>
      <c r="AF24" s="144">
        <v>258</v>
      </c>
      <c r="AG24" s="144">
        <v>414</v>
      </c>
      <c r="AH24" s="48">
        <f t="shared" si="13"/>
        <v>0.62318840579710144</v>
      </c>
      <c r="AI24" s="127">
        <f t="shared" si="14"/>
        <v>1.4492753623188406</v>
      </c>
      <c r="AJ24" s="93" t="str">
        <f t="shared" si="15"/>
        <v>+P</v>
      </c>
      <c r="AK24" s="118">
        <v>0.87</v>
      </c>
      <c r="AL24" s="144">
        <v>154</v>
      </c>
      <c r="AM24" s="144">
        <v>170</v>
      </c>
      <c r="AN24" s="48">
        <f t="shared" si="16"/>
        <v>0.90588235294117647</v>
      </c>
      <c r="AO24" s="127">
        <f t="shared" si="17"/>
        <v>1.0412440838404327</v>
      </c>
      <c r="AP24" s="93" t="str">
        <f t="shared" si="18"/>
        <v>MP</v>
      </c>
    </row>
    <row r="25" spans="1:42" x14ac:dyDescent="0.3">
      <c r="A25" s="12">
        <v>581</v>
      </c>
      <c r="B25" s="54" t="s">
        <v>44</v>
      </c>
      <c r="C25" s="29">
        <f t="shared" si="0"/>
        <v>5</v>
      </c>
      <c r="D25" s="30">
        <f t="shared" si="1"/>
        <v>2</v>
      </c>
      <c r="E25" s="36">
        <v>906</v>
      </c>
      <c r="F25" s="35">
        <f t="shared" si="2"/>
        <v>0.54304635761589404</v>
      </c>
      <c r="G25" s="33">
        <v>831</v>
      </c>
      <c r="H25" s="33">
        <v>492</v>
      </c>
      <c r="I25" s="34" t="str">
        <f t="shared" si="3"/>
        <v>-P</v>
      </c>
      <c r="J25" s="36">
        <v>68</v>
      </c>
      <c r="K25" s="35">
        <f t="shared" si="4"/>
        <v>0.80882352941176472</v>
      </c>
      <c r="L25" s="33">
        <v>63</v>
      </c>
      <c r="M25" s="33">
        <v>55</v>
      </c>
      <c r="N25" s="34" t="str">
        <f t="shared" si="5"/>
        <v>-P</v>
      </c>
      <c r="O25" s="36">
        <v>43</v>
      </c>
      <c r="P25" s="35">
        <f t="shared" si="6"/>
        <v>0.90697674418604646</v>
      </c>
      <c r="Q25" s="33">
        <v>40</v>
      </c>
      <c r="R25" s="33">
        <v>39</v>
      </c>
      <c r="S25" s="34" t="str">
        <f t="shared" si="7"/>
        <v>MP</v>
      </c>
      <c r="T25" s="90">
        <v>0.43</v>
      </c>
      <c r="U25" s="143">
        <v>263</v>
      </c>
      <c r="V25" s="35">
        <v>0.53564154786150708</v>
      </c>
      <c r="W25" s="35">
        <f t="shared" si="8"/>
        <v>1.2456780182825746</v>
      </c>
      <c r="X25" s="27" t="str">
        <f t="shared" si="9"/>
        <v>+P</v>
      </c>
      <c r="Y25" s="133">
        <v>0.43</v>
      </c>
      <c r="Z25" s="143">
        <v>24</v>
      </c>
      <c r="AA25" s="143">
        <v>39</v>
      </c>
      <c r="AB25" s="43">
        <f t="shared" si="10"/>
        <v>0.61538461538461542</v>
      </c>
      <c r="AC25" s="43">
        <f t="shared" si="11"/>
        <v>1.4311270125223614</v>
      </c>
      <c r="AD25" s="93" t="str">
        <f t="shared" si="12"/>
        <v>+P</v>
      </c>
      <c r="AE25" s="138">
        <v>0.43</v>
      </c>
      <c r="AF25" s="144">
        <v>165</v>
      </c>
      <c r="AG25" s="144">
        <v>261</v>
      </c>
      <c r="AH25" s="48">
        <f t="shared" si="13"/>
        <v>0.63218390804597702</v>
      </c>
      <c r="AI25" s="127">
        <f t="shared" si="14"/>
        <v>1.4701951349906441</v>
      </c>
      <c r="AJ25" s="93" t="str">
        <f t="shared" si="15"/>
        <v>+P</v>
      </c>
      <c r="AK25" s="118">
        <v>0.87</v>
      </c>
      <c r="AL25" s="144">
        <v>163</v>
      </c>
      <c r="AM25" s="144">
        <v>194</v>
      </c>
      <c r="AN25" s="48">
        <f t="shared" si="16"/>
        <v>0.84020618556701032</v>
      </c>
      <c r="AO25" s="127">
        <f t="shared" si="17"/>
        <v>0.96575423628391988</v>
      </c>
      <c r="AP25" s="93" t="str">
        <f t="shared" si="18"/>
        <v>MP</v>
      </c>
    </row>
    <row r="26" spans="1:42" x14ac:dyDescent="0.3">
      <c r="A26" s="55">
        <v>582</v>
      </c>
      <c r="B26" s="54" t="s">
        <v>45</v>
      </c>
      <c r="C26" s="29">
        <f t="shared" si="0"/>
        <v>4</v>
      </c>
      <c r="D26" s="30">
        <f t="shared" si="1"/>
        <v>3</v>
      </c>
      <c r="E26" s="36">
        <v>498</v>
      </c>
      <c r="F26" s="35">
        <f t="shared" si="2"/>
        <v>0.65261044176706828</v>
      </c>
      <c r="G26" s="33">
        <v>457</v>
      </c>
      <c r="H26" s="33">
        <v>325</v>
      </c>
      <c r="I26" s="34" t="str">
        <f t="shared" si="3"/>
        <v>-P</v>
      </c>
      <c r="J26" s="36">
        <v>37</v>
      </c>
      <c r="K26" s="35">
        <f t="shared" si="4"/>
        <v>0.35135135135135137</v>
      </c>
      <c r="L26" s="33">
        <v>34</v>
      </c>
      <c r="M26" s="33">
        <v>13</v>
      </c>
      <c r="N26" s="34" t="str">
        <f t="shared" si="5"/>
        <v>-P</v>
      </c>
      <c r="O26" s="36">
        <v>23</v>
      </c>
      <c r="P26" s="35">
        <f t="shared" si="6"/>
        <v>0.30434782608695654</v>
      </c>
      <c r="Q26" s="33">
        <v>22</v>
      </c>
      <c r="R26" s="33">
        <v>7</v>
      </c>
      <c r="S26" s="34" t="str">
        <f t="shared" si="7"/>
        <v>-P</v>
      </c>
      <c r="T26" s="90">
        <v>0.43</v>
      </c>
      <c r="U26" s="143">
        <v>188</v>
      </c>
      <c r="V26" s="35">
        <v>0.57846153846153847</v>
      </c>
      <c r="W26" s="35">
        <f t="shared" si="8"/>
        <v>1.3452593917710198</v>
      </c>
      <c r="X26" s="27" t="str">
        <f t="shared" si="9"/>
        <v>+P</v>
      </c>
      <c r="Y26" s="133">
        <v>0.43</v>
      </c>
      <c r="Z26" s="143">
        <v>27</v>
      </c>
      <c r="AA26" s="143">
        <v>43</v>
      </c>
      <c r="AB26" s="43">
        <f t="shared" si="10"/>
        <v>0.62790697674418605</v>
      </c>
      <c r="AC26" s="43">
        <f t="shared" si="11"/>
        <v>1.460248783126014</v>
      </c>
      <c r="AD26" s="93" t="str">
        <f t="shared" si="12"/>
        <v>+P</v>
      </c>
      <c r="AE26" s="138">
        <v>0.43</v>
      </c>
      <c r="AF26" s="144">
        <v>131</v>
      </c>
      <c r="AG26" s="144">
        <v>214</v>
      </c>
      <c r="AH26" s="48">
        <f t="shared" si="13"/>
        <v>0.61214953271028039</v>
      </c>
      <c r="AI26" s="127">
        <f t="shared" si="14"/>
        <v>1.4236035644425125</v>
      </c>
      <c r="AJ26" s="93" t="str">
        <f t="shared" si="15"/>
        <v>+P</v>
      </c>
      <c r="AK26" s="118">
        <v>0.87</v>
      </c>
      <c r="AL26" s="144">
        <v>163</v>
      </c>
      <c r="AM26" s="144">
        <v>189</v>
      </c>
      <c r="AN26" s="48">
        <f t="shared" si="16"/>
        <v>0.86243386243386244</v>
      </c>
      <c r="AO26" s="127">
        <f t="shared" si="17"/>
        <v>0.99130329015386487</v>
      </c>
      <c r="AP26" s="93" t="str">
        <f t="shared" si="18"/>
        <v>MP</v>
      </c>
    </row>
    <row r="27" spans="1:42" x14ac:dyDescent="0.3">
      <c r="A27" s="12">
        <v>583</v>
      </c>
      <c r="B27" s="54" t="s">
        <v>46</v>
      </c>
      <c r="C27" s="29">
        <f t="shared" si="0"/>
        <v>4</v>
      </c>
      <c r="D27" s="30">
        <f t="shared" si="1"/>
        <v>3</v>
      </c>
      <c r="E27" s="36">
        <v>467</v>
      </c>
      <c r="F27" s="35">
        <f t="shared" si="2"/>
        <v>0.97002141327623126</v>
      </c>
      <c r="G27" s="33">
        <v>429</v>
      </c>
      <c r="H27" s="33">
        <v>453</v>
      </c>
      <c r="I27" s="34" t="str">
        <f t="shared" si="3"/>
        <v>+P</v>
      </c>
      <c r="J27" s="36">
        <v>35</v>
      </c>
      <c r="K27" s="35">
        <f t="shared" si="4"/>
        <v>2.8571428571428571E-2</v>
      </c>
      <c r="L27" s="33">
        <v>33</v>
      </c>
      <c r="M27" s="33">
        <v>1</v>
      </c>
      <c r="N27" s="34" t="str">
        <f t="shared" si="5"/>
        <v>-P</v>
      </c>
      <c r="O27" s="36">
        <v>22</v>
      </c>
      <c r="P27" s="35">
        <f t="shared" si="6"/>
        <v>0.68181818181818177</v>
      </c>
      <c r="Q27" s="33">
        <v>21</v>
      </c>
      <c r="R27" s="33">
        <v>15</v>
      </c>
      <c r="S27" s="34" t="str">
        <f t="shared" si="7"/>
        <v>-P</v>
      </c>
      <c r="T27" s="90">
        <v>0.43</v>
      </c>
      <c r="U27" s="143">
        <v>179</v>
      </c>
      <c r="V27" s="35">
        <v>0.39514348785871967</v>
      </c>
      <c r="W27" s="35">
        <f t="shared" si="8"/>
        <v>0.91893834385748763</v>
      </c>
      <c r="X27" s="27" t="str">
        <f t="shared" si="9"/>
        <v>-P</v>
      </c>
      <c r="Y27" s="133">
        <v>0.43</v>
      </c>
      <c r="Z27" s="143">
        <v>15</v>
      </c>
      <c r="AA27" s="143">
        <v>36</v>
      </c>
      <c r="AB27" s="43">
        <f t="shared" si="10"/>
        <v>0.41666666666666669</v>
      </c>
      <c r="AC27" s="43">
        <f t="shared" si="11"/>
        <v>0.96899224806201556</v>
      </c>
      <c r="AD27" s="93" t="str">
        <f t="shared" si="12"/>
        <v>MP</v>
      </c>
      <c r="AE27" s="138">
        <v>0.43</v>
      </c>
      <c r="AF27" s="144">
        <v>214</v>
      </c>
      <c r="AG27" s="144">
        <v>327</v>
      </c>
      <c r="AH27" s="48">
        <f t="shared" si="13"/>
        <v>0.65443425076452599</v>
      </c>
      <c r="AI27" s="127">
        <f t="shared" si="14"/>
        <v>1.5219401180570373</v>
      </c>
      <c r="AJ27" s="93" t="str">
        <f t="shared" si="15"/>
        <v>+P</v>
      </c>
      <c r="AK27" s="118">
        <v>0.87</v>
      </c>
      <c r="AL27" s="144">
        <v>123</v>
      </c>
      <c r="AM27" s="144">
        <v>148</v>
      </c>
      <c r="AN27" s="48">
        <f t="shared" si="16"/>
        <v>0.83108108108108103</v>
      </c>
      <c r="AO27" s="127">
        <f t="shared" si="17"/>
        <v>0.95526561043802416</v>
      </c>
      <c r="AP27" s="93" t="str">
        <f t="shared" si="18"/>
        <v>MP</v>
      </c>
    </row>
    <row r="28" spans="1:42" x14ac:dyDescent="0.3">
      <c r="A28" s="12">
        <v>584</v>
      </c>
      <c r="B28" s="54" t="s">
        <v>47</v>
      </c>
      <c r="C28" s="29">
        <f t="shared" si="0"/>
        <v>6</v>
      </c>
      <c r="D28" s="30">
        <f t="shared" si="1"/>
        <v>1</v>
      </c>
      <c r="E28" s="36">
        <v>2112</v>
      </c>
      <c r="F28" s="35">
        <f t="shared" si="2"/>
        <v>0.68039772727272729</v>
      </c>
      <c r="G28" s="33">
        <v>1936</v>
      </c>
      <c r="H28" s="33">
        <v>1437</v>
      </c>
      <c r="I28" s="34" t="str">
        <f t="shared" si="3"/>
        <v>-P</v>
      </c>
      <c r="J28" s="36">
        <v>160</v>
      </c>
      <c r="K28" s="35">
        <f t="shared" si="4"/>
        <v>2.53125</v>
      </c>
      <c r="L28" s="33">
        <v>147</v>
      </c>
      <c r="M28" s="33">
        <v>405</v>
      </c>
      <c r="N28" s="34" t="str">
        <f t="shared" si="5"/>
        <v>+P</v>
      </c>
      <c r="O28" s="36">
        <v>100</v>
      </c>
      <c r="P28" s="35">
        <f t="shared" si="6"/>
        <v>3.03</v>
      </c>
      <c r="Q28" s="33">
        <v>92</v>
      </c>
      <c r="R28" s="33">
        <v>303</v>
      </c>
      <c r="S28" s="34" t="str">
        <f t="shared" si="7"/>
        <v>+P</v>
      </c>
      <c r="T28" s="90">
        <v>0.43</v>
      </c>
      <c r="U28" s="143">
        <v>813</v>
      </c>
      <c r="V28" s="35">
        <v>0.69487179487179485</v>
      </c>
      <c r="W28" s="35">
        <f t="shared" si="8"/>
        <v>1.6159809183064997</v>
      </c>
      <c r="X28" s="27" t="str">
        <f t="shared" si="9"/>
        <v>+P</v>
      </c>
      <c r="Y28" s="133">
        <v>0.43</v>
      </c>
      <c r="Z28" s="143">
        <v>86</v>
      </c>
      <c r="AA28" s="143">
        <v>174</v>
      </c>
      <c r="AB28" s="43">
        <f t="shared" si="10"/>
        <v>0.4942528735632184</v>
      </c>
      <c r="AC28" s="43">
        <f t="shared" si="11"/>
        <v>1.1494252873563218</v>
      </c>
      <c r="AD28" s="93" t="str">
        <f t="shared" si="12"/>
        <v>+P</v>
      </c>
      <c r="AE28" s="138">
        <v>0.43</v>
      </c>
      <c r="AF28" s="144">
        <v>200</v>
      </c>
      <c r="AG28" s="144">
        <v>357</v>
      </c>
      <c r="AH28" s="48">
        <f t="shared" si="13"/>
        <v>0.56022408963585435</v>
      </c>
      <c r="AI28" s="127">
        <f t="shared" si="14"/>
        <v>1.3028467200833822</v>
      </c>
      <c r="AJ28" s="93" t="str">
        <f t="shared" si="15"/>
        <v>+P</v>
      </c>
      <c r="AK28" s="118">
        <v>0.87</v>
      </c>
      <c r="AL28" s="144">
        <v>274</v>
      </c>
      <c r="AM28" s="144">
        <v>304</v>
      </c>
      <c r="AN28" s="48">
        <f t="shared" si="16"/>
        <v>0.90131578947368418</v>
      </c>
      <c r="AO28" s="127">
        <f t="shared" si="17"/>
        <v>1.0359951603145796</v>
      </c>
      <c r="AP28" s="93" t="str">
        <f t="shared" si="18"/>
        <v>MP</v>
      </c>
    </row>
    <row r="29" spans="1:42" x14ac:dyDescent="0.3">
      <c r="A29" s="55">
        <v>585</v>
      </c>
      <c r="B29" s="54" t="s">
        <v>48</v>
      </c>
      <c r="C29" s="29">
        <f t="shared" si="0"/>
        <v>6</v>
      </c>
      <c r="D29" s="30">
        <f t="shared" si="1"/>
        <v>1</v>
      </c>
      <c r="E29" s="36">
        <v>724</v>
      </c>
      <c r="F29" s="35">
        <f t="shared" si="2"/>
        <v>0.93370165745856348</v>
      </c>
      <c r="G29" s="33">
        <v>664</v>
      </c>
      <c r="H29" s="33">
        <v>676</v>
      </c>
      <c r="I29" s="34" t="str">
        <f t="shared" si="3"/>
        <v>MP</v>
      </c>
      <c r="J29" s="36">
        <v>55</v>
      </c>
      <c r="K29" s="35">
        <f t="shared" si="4"/>
        <v>1.2181818181818183</v>
      </c>
      <c r="L29" s="33">
        <v>51</v>
      </c>
      <c r="M29" s="33">
        <v>67</v>
      </c>
      <c r="N29" s="34" t="str">
        <f t="shared" si="5"/>
        <v>+P</v>
      </c>
      <c r="O29" s="36">
        <v>34</v>
      </c>
      <c r="P29" s="35">
        <f t="shared" si="6"/>
        <v>2.2647058823529411</v>
      </c>
      <c r="Q29" s="33">
        <v>32</v>
      </c>
      <c r="R29" s="33">
        <v>77</v>
      </c>
      <c r="S29" s="34" t="str">
        <f t="shared" si="7"/>
        <v>+P</v>
      </c>
      <c r="T29" s="90">
        <v>0.43</v>
      </c>
      <c r="U29" s="143">
        <v>340</v>
      </c>
      <c r="V29" s="35">
        <v>0.50295857988165682</v>
      </c>
      <c r="W29" s="35">
        <f t="shared" si="8"/>
        <v>1.1696711160038531</v>
      </c>
      <c r="X29" s="27" t="str">
        <f t="shared" si="9"/>
        <v>+P</v>
      </c>
      <c r="Y29" s="133">
        <v>0.43</v>
      </c>
      <c r="Z29" s="143">
        <v>57</v>
      </c>
      <c r="AA29" s="143">
        <v>201</v>
      </c>
      <c r="AB29" s="43">
        <f t="shared" si="10"/>
        <v>0.28358208955223879</v>
      </c>
      <c r="AC29" s="43">
        <f t="shared" si="11"/>
        <v>0.65949323151683437</v>
      </c>
      <c r="AD29" s="93" t="str">
        <f t="shared" si="12"/>
        <v>-P</v>
      </c>
      <c r="AE29" s="138">
        <v>0.43</v>
      </c>
      <c r="AF29" s="144">
        <v>237</v>
      </c>
      <c r="AG29" s="144">
        <v>377</v>
      </c>
      <c r="AH29" s="48">
        <f t="shared" si="13"/>
        <v>0.62864721485411146</v>
      </c>
      <c r="AI29" s="127">
        <f t="shared" si="14"/>
        <v>1.4619702671025847</v>
      </c>
      <c r="AJ29" s="93" t="str">
        <f t="shared" si="15"/>
        <v>+P</v>
      </c>
      <c r="AK29" s="118">
        <v>0.87</v>
      </c>
      <c r="AL29" s="144">
        <v>318</v>
      </c>
      <c r="AM29" s="144">
        <v>379</v>
      </c>
      <c r="AN29" s="48">
        <f t="shared" si="16"/>
        <v>0.83905013192612132</v>
      </c>
      <c r="AO29" s="127">
        <f t="shared" si="17"/>
        <v>0.96442543899554178</v>
      </c>
      <c r="AP29" s="93" t="str">
        <f t="shared" si="18"/>
        <v>MP</v>
      </c>
    </row>
    <row r="30" spans="1:42" x14ac:dyDescent="0.3">
      <c r="A30" s="12">
        <v>586</v>
      </c>
      <c r="B30" s="54" t="s">
        <v>49</v>
      </c>
      <c r="C30" s="29">
        <f t="shared" si="0"/>
        <v>5</v>
      </c>
      <c r="D30" s="30">
        <f t="shared" si="1"/>
        <v>2</v>
      </c>
      <c r="E30" s="36">
        <v>903</v>
      </c>
      <c r="F30" s="35">
        <f t="shared" si="2"/>
        <v>0.84385382059800662</v>
      </c>
      <c r="G30" s="33">
        <v>828</v>
      </c>
      <c r="H30" s="33">
        <v>762</v>
      </c>
      <c r="I30" s="34" t="str">
        <f t="shared" si="3"/>
        <v>-P</v>
      </c>
      <c r="J30" s="36">
        <v>68</v>
      </c>
      <c r="K30" s="35">
        <f t="shared" si="4"/>
        <v>3.5882352941176472</v>
      </c>
      <c r="L30" s="33">
        <v>63</v>
      </c>
      <c r="M30" s="33">
        <v>244</v>
      </c>
      <c r="N30" s="34" t="str">
        <f t="shared" si="5"/>
        <v>+P</v>
      </c>
      <c r="O30" s="36">
        <v>43</v>
      </c>
      <c r="P30" s="35">
        <f t="shared" si="6"/>
        <v>1.9069767441860466</v>
      </c>
      <c r="Q30" s="33">
        <v>40</v>
      </c>
      <c r="R30" s="33">
        <v>82</v>
      </c>
      <c r="S30" s="34" t="str">
        <f t="shared" si="7"/>
        <v>+P</v>
      </c>
      <c r="T30" s="90">
        <v>0.43</v>
      </c>
      <c r="U30" s="143">
        <v>409</v>
      </c>
      <c r="V30" s="35">
        <v>0.53674540682414695</v>
      </c>
      <c r="W30" s="35">
        <f t="shared" si="8"/>
        <v>1.248245132149179</v>
      </c>
      <c r="X30" s="27" t="str">
        <f t="shared" si="9"/>
        <v>+P</v>
      </c>
      <c r="Y30" s="133">
        <v>0.43</v>
      </c>
      <c r="Z30" s="143">
        <v>171</v>
      </c>
      <c r="AA30" s="143">
        <v>274</v>
      </c>
      <c r="AB30" s="43">
        <f t="shared" si="10"/>
        <v>0.62408759124087587</v>
      </c>
      <c r="AC30" s="43">
        <f t="shared" si="11"/>
        <v>1.4513664912578508</v>
      </c>
      <c r="AD30" s="93" t="str">
        <f t="shared" si="12"/>
        <v>+P</v>
      </c>
      <c r="AE30" s="138">
        <v>0.43</v>
      </c>
      <c r="AF30" s="144">
        <v>356</v>
      </c>
      <c r="AG30" s="144">
        <v>526</v>
      </c>
      <c r="AH30" s="48">
        <f t="shared" si="13"/>
        <v>0.67680608365019013</v>
      </c>
      <c r="AI30" s="127">
        <f t="shared" si="14"/>
        <v>1.5739676363957911</v>
      </c>
      <c r="AJ30" s="93" t="str">
        <f t="shared" si="15"/>
        <v>+P</v>
      </c>
      <c r="AK30" s="118">
        <v>0.87</v>
      </c>
      <c r="AL30" s="144">
        <v>272</v>
      </c>
      <c r="AM30" s="144">
        <v>339</v>
      </c>
      <c r="AN30" s="48">
        <f t="shared" si="16"/>
        <v>0.80235988200589969</v>
      </c>
      <c r="AO30" s="127">
        <f t="shared" si="17"/>
        <v>0.9222527379378157</v>
      </c>
      <c r="AP30" s="93" t="str">
        <f t="shared" si="18"/>
        <v>-P</v>
      </c>
    </row>
    <row r="31" spans="1:42" x14ac:dyDescent="0.3">
      <c r="A31" s="12">
        <v>587</v>
      </c>
      <c r="B31" s="54" t="s">
        <v>50</v>
      </c>
      <c r="C31" s="29">
        <f t="shared" si="0"/>
        <v>4</v>
      </c>
      <c r="D31" s="30">
        <f t="shared" si="1"/>
        <v>3</v>
      </c>
      <c r="E31" s="36">
        <v>382</v>
      </c>
      <c r="F31" s="35">
        <f t="shared" si="2"/>
        <v>0.7879581151832461</v>
      </c>
      <c r="G31" s="33">
        <v>351</v>
      </c>
      <c r="H31" s="33">
        <v>301</v>
      </c>
      <c r="I31" s="34" t="str">
        <f t="shared" si="3"/>
        <v>-P</v>
      </c>
      <c r="J31" s="36">
        <v>29</v>
      </c>
      <c r="K31" s="35">
        <f t="shared" si="4"/>
        <v>0.13793103448275862</v>
      </c>
      <c r="L31" s="33">
        <v>27</v>
      </c>
      <c r="M31" s="33">
        <v>4</v>
      </c>
      <c r="N31" s="34" t="str">
        <f t="shared" si="5"/>
        <v>-P</v>
      </c>
      <c r="O31" s="36">
        <v>18</v>
      </c>
      <c r="P31" s="35">
        <f t="shared" si="6"/>
        <v>5.5555555555555552E-2</v>
      </c>
      <c r="Q31" s="33">
        <v>17</v>
      </c>
      <c r="R31" s="33">
        <v>1</v>
      </c>
      <c r="S31" s="34" t="str">
        <f t="shared" si="7"/>
        <v>-P</v>
      </c>
      <c r="T31" s="90">
        <v>0.43</v>
      </c>
      <c r="U31" s="143">
        <v>128</v>
      </c>
      <c r="V31" s="35">
        <v>0.42524916943521596</v>
      </c>
      <c r="W31" s="35">
        <f t="shared" si="8"/>
        <v>0.9889515568260836</v>
      </c>
      <c r="X31" s="27" t="str">
        <f t="shared" si="9"/>
        <v>MP</v>
      </c>
      <c r="Y31" s="133">
        <v>0.43</v>
      </c>
      <c r="Z31" s="143">
        <v>20</v>
      </c>
      <c r="AA31" s="143">
        <v>39</v>
      </c>
      <c r="AB31" s="43">
        <f t="shared" si="10"/>
        <v>0.51282051282051277</v>
      </c>
      <c r="AC31" s="43">
        <f t="shared" si="11"/>
        <v>1.1926058437686344</v>
      </c>
      <c r="AD31" s="93" t="str">
        <f t="shared" si="12"/>
        <v>+P</v>
      </c>
      <c r="AE31" s="138">
        <v>0.43</v>
      </c>
      <c r="AF31" s="144">
        <v>62</v>
      </c>
      <c r="AG31" s="144">
        <v>105</v>
      </c>
      <c r="AH31" s="48">
        <f t="shared" si="13"/>
        <v>0.59047619047619049</v>
      </c>
      <c r="AI31" s="127">
        <f t="shared" si="14"/>
        <v>1.3732004429678848</v>
      </c>
      <c r="AJ31" s="93" t="str">
        <f t="shared" si="15"/>
        <v>+P</v>
      </c>
      <c r="AK31" s="118">
        <v>0.87</v>
      </c>
      <c r="AL31" s="144">
        <v>95</v>
      </c>
      <c r="AM31" s="144">
        <v>101</v>
      </c>
      <c r="AN31" s="48">
        <f t="shared" si="16"/>
        <v>0.94059405940594054</v>
      </c>
      <c r="AO31" s="127">
        <f t="shared" si="17"/>
        <v>1.0811425970183224</v>
      </c>
      <c r="AP31" s="93" t="str">
        <f t="shared" si="18"/>
        <v>+P</v>
      </c>
    </row>
    <row r="32" spans="1:42" x14ac:dyDescent="0.3">
      <c r="A32" s="12">
        <v>588</v>
      </c>
      <c r="B32" s="54" t="s">
        <v>51</v>
      </c>
      <c r="C32" s="29">
        <f t="shared" si="0"/>
        <v>4</v>
      </c>
      <c r="D32" s="30">
        <f t="shared" si="1"/>
        <v>3</v>
      </c>
      <c r="E32" s="36">
        <v>854</v>
      </c>
      <c r="F32" s="35">
        <f t="shared" si="2"/>
        <v>0.74824355971896961</v>
      </c>
      <c r="G32" s="33">
        <v>783</v>
      </c>
      <c r="H32" s="33">
        <v>639</v>
      </c>
      <c r="I32" s="34" t="str">
        <f t="shared" si="3"/>
        <v>-P</v>
      </c>
      <c r="J32" s="36">
        <v>65</v>
      </c>
      <c r="K32" s="35">
        <f t="shared" si="4"/>
        <v>1.6615384615384616</v>
      </c>
      <c r="L32" s="33">
        <v>60</v>
      </c>
      <c r="M32" s="33">
        <v>108</v>
      </c>
      <c r="N32" s="34" t="str">
        <f t="shared" si="5"/>
        <v>+P</v>
      </c>
      <c r="O32" s="36">
        <v>40</v>
      </c>
      <c r="P32" s="35">
        <f t="shared" si="6"/>
        <v>2.0499999999999998</v>
      </c>
      <c r="Q32" s="33">
        <v>37</v>
      </c>
      <c r="R32" s="33">
        <v>82</v>
      </c>
      <c r="S32" s="34" t="str">
        <f t="shared" si="7"/>
        <v>+P</v>
      </c>
      <c r="T32" s="90">
        <v>0.43</v>
      </c>
      <c r="U32" s="143">
        <v>289</v>
      </c>
      <c r="V32" s="35">
        <v>0.45297805642633227</v>
      </c>
      <c r="W32" s="35">
        <f t="shared" si="8"/>
        <v>1.0534373405263542</v>
      </c>
      <c r="X32" s="27" t="str">
        <f t="shared" si="9"/>
        <v>+P</v>
      </c>
      <c r="Y32" s="133">
        <v>0.43</v>
      </c>
      <c r="Z32" s="143">
        <v>28</v>
      </c>
      <c r="AA32" s="143">
        <v>137</v>
      </c>
      <c r="AB32" s="43">
        <f t="shared" si="10"/>
        <v>0.20437956204379562</v>
      </c>
      <c r="AC32" s="43">
        <f t="shared" si="11"/>
        <v>0.47530130707859447</v>
      </c>
      <c r="AD32" s="93" t="str">
        <f t="shared" si="12"/>
        <v>-P</v>
      </c>
      <c r="AE32" s="138">
        <v>0.43</v>
      </c>
      <c r="AF32" s="144">
        <v>179</v>
      </c>
      <c r="AG32" s="144">
        <v>283</v>
      </c>
      <c r="AH32" s="48">
        <f t="shared" si="13"/>
        <v>0.63250883392226154</v>
      </c>
      <c r="AI32" s="127">
        <f t="shared" si="14"/>
        <v>1.4709507765633989</v>
      </c>
      <c r="AJ32" s="93" t="str">
        <f t="shared" si="15"/>
        <v>+P</v>
      </c>
      <c r="AK32" s="118">
        <v>0.87</v>
      </c>
      <c r="AL32" s="144">
        <v>183</v>
      </c>
      <c r="AM32" s="144">
        <v>222</v>
      </c>
      <c r="AN32" s="48">
        <f t="shared" si="16"/>
        <v>0.82432432432432434</v>
      </c>
      <c r="AO32" s="127">
        <f t="shared" si="17"/>
        <v>0.94749922336129233</v>
      </c>
      <c r="AP32" s="93" t="str">
        <f t="shared" si="18"/>
        <v>-P</v>
      </c>
    </row>
    <row r="33" spans="1:42" x14ac:dyDescent="0.3">
      <c r="A33" s="12">
        <v>589</v>
      </c>
      <c r="B33" s="54" t="s">
        <v>52</v>
      </c>
      <c r="C33" s="29">
        <f t="shared" si="0"/>
        <v>7</v>
      </c>
      <c r="D33" s="30">
        <f t="shared" si="1"/>
        <v>0</v>
      </c>
      <c r="E33" s="49">
        <v>3281</v>
      </c>
      <c r="F33" s="45">
        <f t="shared" si="2"/>
        <v>1.1301432490094483</v>
      </c>
      <c r="G33" s="50">
        <v>3008</v>
      </c>
      <c r="H33" s="33">
        <v>3708</v>
      </c>
      <c r="I33" s="51" t="str">
        <f t="shared" si="3"/>
        <v>+P</v>
      </c>
      <c r="J33" s="49">
        <v>249</v>
      </c>
      <c r="K33" s="45">
        <f t="shared" si="4"/>
        <v>2.1807228915662651</v>
      </c>
      <c r="L33" s="50">
        <v>229</v>
      </c>
      <c r="M33" s="33">
        <v>543</v>
      </c>
      <c r="N33" s="51" t="str">
        <f t="shared" si="5"/>
        <v>+P</v>
      </c>
      <c r="O33" s="49">
        <v>156</v>
      </c>
      <c r="P33" s="45">
        <f t="shared" si="6"/>
        <v>2.4102564102564101</v>
      </c>
      <c r="Q33" s="50">
        <v>143</v>
      </c>
      <c r="R33" s="33">
        <v>376</v>
      </c>
      <c r="S33" s="51" t="str">
        <f t="shared" si="7"/>
        <v>+P</v>
      </c>
      <c r="T33" s="91">
        <v>0.43</v>
      </c>
      <c r="U33" s="143">
        <v>1669</v>
      </c>
      <c r="V33" s="45">
        <v>0.4505939524838013</v>
      </c>
      <c r="W33" s="35">
        <f t="shared" si="8"/>
        <v>1.0478929127530263</v>
      </c>
      <c r="X33" s="46" t="str">
        <f t="shared" si="9"/>
        <v>MP</v>
      </c>
      <c r="Y33" s="134">
        <v>0.43</v>
      </c>
      <c r="Z33" s="143">
        <v>295</v>
      </c>
      <c r="AA33" s="143">
        <v>680</v>
      </c>
      <c r="AB33" s="52">
        <f t="shared" si="10"/>
        <v>0.43382352941176472</v>
      </c>
      <c r="AC33" s="52">
        <f t="shared" si="11"/>
        <v>1.008891928864569</v>
      </c>
      <c r="AD33" s="93" t="str">
        <f t="shared" si="12"/>
        <v>MP</v>
      </c>
      <c r="AE33" s="139">
        <v>0.43</v>
      </c>
      <c r="AF33" s="145">
        <v>866</v>
      </c>
      <c r="AG33" s="145">
        <v>1561</v>
      </c>
      <c r="AH33" s="53">
        <f t="shared" si="13"/>
        <v>0.55477258167841126</v>
      </c>
      <c r="AI33" s="127">
        <f t="shared" si="14"/>
        <v>1.2901687946009563</v>
      </c>
      <c r="AJ33" s="93" t="str">
        <f t="shared" si="15"/>
        <v>+P</v>
      </c>
      <c r="AK33" s="131">
        <v>0.87</v>
      </c>
      <c r="AL33" s="145">
        <v>1203</v>
      </c>
      <c r="AM33" s="145">
        <v>1404</v>
      </c>
      <c r="AN33" s="53">
        <f t="shared" si="16"/>
        <v>0.85683760683760679</v>
      </c>
      <c r="AO33" s="127">
        <f t="shared" si="17"/>
        <v>0.98487081245701935</v>
      </c>
      <c r="AP33" s="93" t="str">
        <f t="shared" si="18"/>
        <v>MP</v>
      </c>
    </row>
    <row r="34" spans="1:42" x14ac:dyDescent="0.3">
      <c r="A34" s="12">
        <v>591</v>
      </c>
      <c r="B34" s="54" t="s">
        <v>53</v>
      </c>
      <c r="C34" s="29">
        <f t="shared" si="0"/>
        <v>7</v>
      </c>
      <c r="D34" s="30">
        <f t="shared" si="1"/>
        <v>0</v>
      </c>
      <c r="E34" s="36">
        <v>1780</v>
      </c>
      <c r="F34" s="35">
        <f t="shared" si="2"/>
        <v>0.98539325842696635</v>
      </c>
      <c r="G34" s="33">
        <v>1632</v>
      </c>
      <c r="H34" s="33">
        <v>1754</v>
      </c>
      <c r="I34" s="34" t="str">
        <f t="shared" si="3"/>
        <v>+P</v>
      </c>
      <c r="J34" s="36">
        <v>135</v>
      </c>
      <c r="K34" s="35">
        <f t="shared" si="4"/>
        <v>2.0592592592592593</v>
      </c>
      <c r="L34" s="33">
        <v>124</v>
      </c>
      <c r="M34" s="33">
        <v>278</v>
      </c>
      <c r="N34" s="34" t="str">
        <f t="shared" si="5"/>
        <v>+P</v>
      </c>
      <c r="O34" s="36">
        <v>84</v>
      </c>
      <c r="P34" s="35">
        <f t="shared" si="6"/>
        <v>2.8333333333333335</v>
      </c>
      <c r="Q34" s="33">
        <v>77</v>
      </c>
      <c r="R34" s="33">
        <v>238</v>
      </c>
      <c r="S34" s="34" t="str">
        <f t="shared" si="7"/>
        <v>+P</v>
      </c>
      <c r="T34" s="90">
        <v>0.43</v>
      </c>
      <c r="U34" s="143">
        <v>1130</v>
      </c>
      <c r="V34" s="35">
        <v>0.80771979985704079</v>
      </c>
      <c r="W34" s="35">
        <f t="shared" si="8"/>
        <v>1.8784181392024204</v>
      </c>
      <c r="X34" s="27" t="str">
        <f t="shared" si="9"/>
        <v>+P</v>
      </c>
      <c r="Y34" s="133">
        <v>0.43</v>
      </c>
      <c r="Z34" s="143">
        <v>211</v>
      </c>
      <c r="AA34" s="143">
        <v>383</v>
      </c>
      <c r="AB34" s="43">
        <f t="shared" si="10"/>
        <v>0.55091383812010442</v>
      </c>
      <c r="AC34" s="43">
        <f t="shared" si="11"/>
        <v>1.2811949723723359</v>
      </c>
      <c r="AD34" s="93" t="str">
        <f t="shared" si="12"/>
        <v>+P</v>
      </c>
      <c r="AE34" s="138">
        <v>0.43</v>
      </c>
      <c r="AF34" s="144">
        <v>554</v>
      </c>
      <c r="AG34" s="144">
        <v>984</v>
      </c>
      <c r="AH34" s="48">
        <f t="shared" si="13"/>
        <v>0.56300813008130079</v>
      </c>
      <c r="AI34" s="127">
        <f t="shared" si="14"/>
        <v>1.3093212327472112</v>
      </c>
      <c r="AJ34" s="93" t="str">
        <f t="shared" si="15"/>
        <v>+P</v>
      </c>
      <c r="AK34" s="118">
        <v>0.87</v>
      </c>
      <c r="AL34" s="144">
        <v>763</v>
      </c>
      <c r="AM34" s="144">
        <v>860</v>
      </c>
      <c r="AN34" s="48">
        <f t="shared" si="16"/>
        <v>0.88720930232558137</v>
      </c>
      <c r="AO34" s="127">
        <f t="shared" si="17"/>
        <v>1.0197808072707832</v>
      </c>
      <c r="AP34" s="93" t="str">
        <f t="shared" si="18"/>
        <v>MP</v>
      </c>
    </row>
    <row r="35" spans="1:42" x14ac:dyDescent="0.3">
      <c r="A35" s="12">
        <v>593</v>
      </c>
      <c r="B35" s="54" t="s">
        <v>54</v>
      </c>
      <c r="C35" s="29">
        <f t="shared" si="0"/>
        <v>6</v>
      </c>
      <c r="D35" s="30">
        <f t="shared" si="1"/>
        <v>1</v>
      </c>
      <c r="E35" s="36">
        <v>663</v>
      </c>
      <c r="F35" s="35">
        <f t="shared" si="2"/>
        <v>0.88989441930618396</v>
      </c>
      <c r="G35" s="33">
        <v>608</v>
      </c>
      <c r="H35" s="33">
        <v>590</v>
      </c>
      <c r="I35" s="34" t="str">
        <f t="shared" si="3"/>
        <v>MP</v>
      </c>
      <c r="J35" s="36">
        <v>50</v>
      </c>
      <c r="K35" s="35">
        <f t="shared" si="4"/>
        <v>1.5</v>
      </c>
      <c r="L35" s="33">
        <v>46</v>
      </c>
      <c r="M35" s="33">
        <v>75</v>
      </c>
      <c r="N35" s="34" t="str">
        <f t="shared" si="5"/>
        <v>+P</v>
      </c>
      <c r="O35" s="36">
        <v>31</v>
      </c>
      <c r="P35" s="35">
        <f t="shared" si="6"/>
        <v>0.90322580645161288</v>
      </c>
      <c r="Q35" s="33">
        <v>29</v>
      </c>
      <c r="R35" s="33">
        <v>28</v>
      </c>
      <c r="S35" s="34" t="str">
        <f t="shared" si="7"/>
        <v>MP</v>
      </c>
      <c r="T35" s="90">
        <v>0.43</v>
      </c>
      <c r="U35" s="143">
        <v>359</v>
      </c>
      <c r="V35" s="35">
        <v>0.60950764006791169</v>
      </c>
      <c r="W35" s="35">
        <f t="shared" si="8"/>
        <v>1.417459628064911</v>
      </c>
      <c r="X35" s="27" t="str">
        <f t="shared" si="9"/>
        <v>+P</v>
      </c>
      <c r="Y35" s="133">
        <v>0.43</v>
      </c>
      <c r="Z35" s="143">
        <v>78</v>
      </c>
      <c r="AA35" s="143">
        <v>128</v>
      </c>
      <c r="AB35" s="43">
        <f t="shared" si="10"/>
        <v>0.609375</v>
      </c>
      <c r="AC35" s="43">
        <f t="shared" si="11"/>
        <v>1.4171511627906976</v>
      </c>
      <c r="AD35" s="93" t="str">
        <f t="shared" si="12"/>
        <v>+P</v>
      </c>
      <c r="AE35" s="138">
        <v>0.43</v>
      </c>
      <c r="AF35" s="144">
        <v>238</v>
      </c>
      <c r="AG35" s="144">
        <v>400</v>
      </c>
      <c r="AH35" s="48">
        <f t="shared" si="13"/>
        <v>0.59499999999999997</v>
      </c>
      <c r="AI35" s="127">
        <f t="shared" si="14"/>
        <v>1.3837209302325582</v>
      </c>
      <c r="AJ35" s="93" t="str">
        <f t="shared" si="15"/>
        <v>+P</v>
      </c>
      <c r="AK35" s="118">
        <v>0.87</v>
      </c>
      <c r="AL35" s="144">
        <v>258</v>
      </c>
      <c r="AM35" s="144">
        <v>314</v>
      </c>
      <c r="AN35" s="48">
        <f t="shared" si="16"/>
        <v>0.82165605095541405</v>
      </c>
      <c r="AO35" s="127">
        <f t="shared" si="17"/>
        <v>0.94443224247748747</v>
      </c>
      <c r="AP35" s="93" t="str">
        <f t="shared" si="18"/>
        <v>-P</v>
      </c>
    </row>
    <row r="36" spans="1:42" x14ac:dyDescent="0.3">
      <c r="A36" s="12">
        <v>595</v>
      </c>
      <c r="B36" s="54" t="s">
        <v>55</v>
      </c>
      <c r="C36" s="29">
        <f t="shared" si="0"/>
        <v>4</v>
      </c>
      <c r="D36" s="30">
        <f t="shared" si="1"/>
        <v>3</v>
      </c>
      <c r="E36" s="36">
        <v>646</v>
      </c>
      <c r="F36" s="35">
        <f t="shared" si="2"/>
        <v>0.88235294117647056</v>
      </c>
      <c r="G36" s="33">
        <v>593</v>
      </c>
      <c r="H36" s="33">
        <v>570</v>
      </c>
      <c r="I36" s="34" t="str">
        <f t="shared" si="3"/>
        <v>MP</v>
      </c>
      <c r="J36" s="36">
        <v>49</v>
      </c>
      <c r="K36" s="35">
        <f t="shared" si="4"/>
        <v>1.9795918367346939</v>
      </c>
      <c r="L36" s="33">
        <v>45</v>
      </c>
      <c r="M36" s="33">
        <v>97</v>
      </c>
      <c r="N36" s="34" t="str">
        <f t="shared" si="5"/>
        <v>+P</v>
      </c>
      <c r="O36" s="36">
        <v>30</v>
      </c>
      <c r="P36" s="35">
        <f t="shared" si="6"/>
        <v>0.53333333333333333</v>
      </c>
      <c r="Q36" s="33">
        <v>28</v>
      </c>
      <c r="R36" s="33">
        <v>16</v>
      </c>
      <c r="S36" s="34" t="str">
        <f t="shared" si="7"/>
        <v>-P</v>
      </c>
      <c r="T36" s="90">
        <v>0.43</v>
      </c>
      <c r="U36" s="143">
        <v>175</v>
      </c>
      <c r="V36" s="35">
        <v>0.36231884057971014</v>
      </c>
      <c r="W36" s="35">
        <f t="shared" si="8"/>
        <v>0.84260195483653522</v>
      </c>
      <c r="X36" s="27" t="str">
        <f t="shared" si="9"/>
        <v>-P</v>
      </c>
      <c r="Y36" s="133">
        <v>0.43</v>
      </c>
      <c r="Z36" s="143">
        <v>38</v>
      </c>
      <c r="AA36" s="143">
        <v>117</v>
      </c>
      <c r="AB36" s="43">
        <f t="shared" si="10"/>
        <v>0.3247863247863248</v>
      </c>
      <c r="AC36" s="43">
        <f t="shared" si="11"/>
        <v>0.75531703438680187</v>
      </c>
      <c r="AD36" s="93" t="str">
        <f t="shared" si="12"/>
        <v>-P</v>
      </c>
      <c r="AE36" s="138">
        <v>0.43</v>
      </c>
      <c r="AF36" s="144">
        <v>151</v>
      </c>
      <c r="AG36" s="144">
        <v>248</v>
      </c>
      <c r="AH36" s="48">
        <f t="shared" si="13"/>
        <v>0.6088709677419355</v>
      </c>
      <c r="AI36" s="127">
        <f t="shared" si="14"/>
        <v>1.4159789947486872</v>
      </c>
      <c r="AJ36" s="93" t="str">
        <f t="shared" si="15"/>
        <v>+P</v>
      </c>
      <c r="AK36" s="118">
        <v>0.87</v>
      </c>
      <c r="AL36" s="144">
        <v>184</v>
      </c>
      <c r="AM36" s="144">
        <v>212</v>
      </c>
      <c r="AN36" s="48">
        <f t="shared" si="16"/>
        <v>0.86792452830188682</v>
      </c>
      <c r="AO36" s="127">
        <f t="shared" si="17"/>
        <v>0.99761440034699633</v>
      </c>
      <c r="AP36" s="93" t="str">
        <f t="shared" si="18"/>
        <v>MP</v>
      </c>
    </row>
    <row r="37" spans="1:42" x14ac:dyDescent="0.3">
      <c r="A37" s="12">
        <v>596</v>
      </c>
      <c r="B37" s="54" t="s">
        <v>56</v>
      </c>
      <c r="C37" s="29">
        <f t="shared" si="0"/>
        <v>4</v>
      </c>
      <c r="D37" s="30">
        <f t="shared" si="1"/>
        <v>3</v>
      </c>
      <c r="E37" s="36">
        <v>306</v>
      </c>
      <c r="F37" s="35">
        <f t="shared" si="2"/>
        <v>0.84640522875816993</v>
      </c>
      <c r="G37" s="33">
        <v>281</v>
      </c>
      <c r="H37" s="33">
        <v>259</v>
      </c>
      <c r="I37" s="34" t="str">
        <f t="shared" si="3"/>
        <v>-P</v>
      </c>
      <c r="J37" s="36">
        <v>23</v>
      </c>
      <c r="K37" s="35">
        <f t="shared" si="4"/>
        <v>1.0434782608695652</v>
      </c>
      <c r="L37" s="33">
        <v>22</v>
      </c>
      <c r="M37" s="33">
        <v>24</v>
      </c>
      <c r="N37" s="34" t="str">
        <f t="shared" si="5"/>
        <v>+P</v>
      </c>
      <c r="O37" s="36">
        <v>14</v>
      </c>
      <c r="P37" s="35">
        <f t="shared" si="6"/>
        <v>0.7142857142857143</v>
      </c>
      <c r="Q37" s="33">
        <v>13</v>
      </c>
      <c r="R37" s="33">
        <v>10</v>
      </c>
      <c r="S37" s="34" t="str">
        <f t="shared" si="7"/>
        <v>-P</v>
      </c>
      <c r="T37" s="90">
        <v>0.43</v>
      </c>
      <c r="U37" s="143">
        <v>122</v>
      </c>
      <c r="V37" s="35">
        <v>0.47104247104247104</v>
      </c>
      <c r="W37" s="35">
        <f t="shared" si="8"/>
        <v>1.0954476070755141</v>
      </c>
      <c r="X37" s="27" t="str">
        <f t="shared" si="9"/>
        <v>+P</v>
      </c>
      <c r="Y37" s="133">
        <v>0.43</v>
      </c>
      <c r="Z37" s="143">
        <v>36</v>
      </c>
      <c r="AA37" s="143">
        <v>53</v>
      </c>
      <c r="AB37" s="43">
        <f t="shared" si="10"/>
        <v>0.67924528301886788</v>
      </c>
      <c r="AC37" s="43">
        <f t="shared" si="11"/>
        <v>1.5796401930671347</v>
      </c>
      <c r="AD37" s="93" t="str">
        <f t="shared" si="12"/>
        <v>+P</v>
      </c>
      <c r="AE37" s="138">
        <v>0.43</v>
      </c>
      <c r="AF37" s="144">
        <v>104</v>
      </c>
      <c r="AG37" s="144">
        <v>165</v>
      </c>
      <c r="AH37" s="48">
        <f t="shared" si="13"/>
        <v>0.63030303030303025</v>
      </c>
      <c r="AI37" s="127">
        <f t="shared" si="14"/>
        <v>1.4658210007047214</v>
      </c>
      <c r="AJ37" s="93" t="str">
        <f t="shared" si="15"/>
        <v>+P</v>
      </c>
      <c r="AK37" s="118">
        <v>0.87</v>
      </c>
      <c r="AL37" s="144">
        <v>92</v>
      </c>
      <c r="AM37" s="144">
        <v>114</v>
      </c>
      <c r="AN37" s="48">
        <f t="shared" si="16"/>
        <v>0.80701754385964908</v>
      </c>
      <c r="AO37" s="127">
        <f t="shared" si="17"/>
        <v>0.92760637225247022</v>
      </c>
      <c r="AP37" s="93" t="str">
        <f t="shared" si="18"/>
        <v>-P</v>
      </c>
    </row>
    <row r="38" spans="1:42" x14ac:dyDescent="0.3">
      <c r="A38" s="47">
        <v>597</v>
      </c>
      <c r="B38" s="54" t="s">
        <v>57</v>
      </c>
      <c r="C38" s="29">
        <f t="shared" si="0"/>
        <v>4</v>
      </c>
      <c r="D38" s="30">
        <f t="shared" si="1"/>
        <v>3</v>
      </c>
      <c r="E38" s="36">
        <v>529</v>
      </c>
      <c r="F38" s="35">
        <f t="shared" si="2"/>
        <v>0.83742911153119093</v>
      </c>
      <c r="G38" s="33">
        <v>485</v>
      </c>
      <c r="H38" s="33">
        <v>443</v>
      </c>
      <c r="I38" s="34" t="str">
        <f t="shared" si="3"/>
        <v>-P</v>
      </c>
      <c r="J38" s="36">
        <v>40</v>
      </c>
      <c r="K38" s="35">
        <f t="shared" si="4"/>
        <v>1.45</v>
      </c>
      <c r="L38" s="33">
        <v>37</v>
      </c>
      <c r="M38" s="33">
        <v>58</v>
      </c>
      <c r="N38" s="34" t="str">
        <f t="shared" si="5"/>
        <v>+P</v>
      </c>
      <c r="O38" s="36">
        <v>25</v>
      </c>
      <c r="P38" s="35">
        <f t="shared" si="6"/>
        <v>0.2</v>
      </c>
      <c r="Q38" s="33">
        <v>23</v>
      </c>
      <c r="R38" s="33">
        <v>5</v>
      </c>
      <c r="S38" s="34" t="str">
        <f t="shared" si="7"/>
        <v>-P</v>
      </c>
      <c r="T38" s="90">
        <v>0.43</v>
      </c>
      <c r="U38" s="143">
        <v>153</v>
      </c>
      <c r="V38" s="35">
        <v>0.34537246049661402</v>
      </c>
      <c r="W38" s="35">
        <f t="shared" si="8"/>
        <v>0.80319176859677677</v>
      </c>
      <c r="X38" s="27" t="str">
        <f t="shared" si="9"/>
        <v>-P</v>
      </c>
      <c r="Y38" s="133">
        <v>0.43</v>
      </c>
      <c r="Z38" s="143">
        <v>61</v>
      </c>
      <c r="AA38" s="143">
        <v>93</v>
      </c>
      <c r="AB38" s="43">
        <f t="shared" si="10"/>
        <v>0.65591397849462363</v>
      </c>
      <c r="AC38" s="43">
        <f t="shared" si="11"/>
        <v>1.5253813453363341</v>
      </c>
      <c r="AD38" s="93" t="str">
        <f t="shared" si="12"/>
        <v>+P</v>
      </c>
      <c r="AE38" s="138">
        <v>0.43</v>
      </c>
      <c r="AF38" s="144">
        <v>156</v>
      </c>
      <c r="AG38" s="144">
        <v>234</v>
      </c>
      <c r="AH38" s="48">
        <f t="shared" si="13"/>
        <v>0.66666666666666663</v>
      </c>
      <c r="AI38" s="127">
        <f t="shared" si="14"/>
        <v>1.5503875968992247</v>
      </c>
      <c r="AJ38" s="93" t="str">
        <f t="shared" si="15"/>
        <v>+P</v>
      </c>
      <c r="AK38" s="118">
        <v>0.87</v>
      </c>
      <c r="AL38" s="144">
        <v>152</v>
      </c>
      <c r="AM38" s="144">
        <v>177</v>
      </c>
      <c r="AN38" s="48">
        <f t="shared" si="16"/>
        <v>0.85875706214689262</v>
      </c>
      <c r="AO38" s="127">
        <f t="shared" si="17"/>
        <v>0.98707708292746277</v>
      </c>
      <c r="AP38" s="93" t="str">
        <f t="shared" si="18"/>
        <v>MP</v>
      </c>
    </row>
    <row r="39" spans="1:42" x14ac:dyDescent="0.3">
      <c r="A39" s="47">
        <v>599</v>
      </c>
      <c r="B39" s="54" t="s">
        <v>58</v>
      </c>
      <c r="C39" s="29">
        <f t="shared" si="0"/>
        <v>5</v>
      </c>
      <c r="D39" s="30">
        <f t="shared" si="1"/>
        <v>2</v>
      </c>
      <c r="E39" s="36">
        <v>841</v>
      </c>
      <c r="F39" s="35">
        <f t="shared" si="2"/>
        <v>0.25564803804994057</v>
      </c>
      <c r="G39" s="33">
        <v>771</v>
      </c>
      <c r="H39" s="33">
        <v>215</v>
      </c>
      <c r="I39" s="34" t="str">
        <f t="shared" si="3"/>
        <v>-P</v>
      </c>
      <c r="J39" s="36">
        <v>49</v>
      </c>
      <c r="K39" s="35">
        <f t="shared" si="4"/>
        <v>0.55102040816326525</v>
      </c>
      <c r="L39" s="33">
        <v>45</v>
      </c>
      <c r="M39" s="33">
        <v>27</v>
      </c>
      <c r="N39" s="34" t="str">
        <f t="shared" si="5"/>
        <v>-P</v>
      </c>
      <c r="O39" s="36">
        <v>40</v>
      </c>
      <c r="P39" s="35">
        <f t="shared" si="6"/>
        <v>1.9</v>
      </c>
      <c r="Q39" s="33">
        <v>37</v>
      </c>
      <c r="R39" s="33">
        <v>76</v>
      </c>
      <c r="S39" s="34" t="str">
        <f t="shared" si="7"/>
        <v>+P</v>
      </c>
      <c r="T39" s="90">
        <v>0.43</v>
      </c>
      <c r="U39" s="143">
        <v>148</v>
      </c>
      <c r="V39" s="35">
        <v>0.69483568075117375</v>
      </c>
      <c r="W39" s="35">
        <f t="shared" si="8"/>
        <v>1.6158969319794738</v>
      </c>
      <c r="X39" s="27" t="str">
        <f t="shared" si="9"/>
        <v>+P</v>
      </c>
      <c r="Y39" s="133">
        <v>0.43</v>
      </c>
      <c r="Z39" s="143">
        <v>19</v>
      </c>
      <c r="AA39" s="143">
        <v>36</v>
      </c>
      <c r="AB39" s="43">
        <f t="shared" si="10"/>
        <v>0.52777777777777779</v>
      </c>
      <c r="AC39" s="43">
        <f t="shared" si="11"/>
        <v>1.227390180878553</v>
      </c>
      <c r="AD39" s="93" t="str">
        <f t="shared" si="12"/>
        <v>+P</v>
      </c>
      <c r="AE39" s="138">
        <v>0.43</v>
      </c>
      <c r="AF39" s="144">
        <v>39</v>
      </c>
      <c r="AG39" s="144">
        <v>60</v>
      </c>
      <c r="AH39" s="48">
        <f t="shared" si="13"/>
        <v>0.65</v>
      </c>
      <c r="AI39" s="127">
        <f t="shared" si="14"/>
        <v>1.5116279069767442</v>
      </c>
      <c r="AJ39" s="93" t="str">
        <f t="shared" si="15"/>
        <v>+P</v>
      </c>
      <c r="AK39" s="118">
        <v>0.87</v>
      </c>
      <c r="AL39" s="144">
        <v>60</v>
      </c>
      <c r="AM39" s="144">
        <v>68</v>
      </c>
      <c r="AN39" s="48">
        <f t="shared" si="16"/>
        <v>0.88235294117647056</v>
      </c>
      <c r="AO39" s="127">
        <f t="shared" si="17"/>
        <v>1.0141987829614605</v>
      </c>
      <c r="AP39" s="93" t="str">
        <f t="shared" si="18"/>
        <v>MP</v>
      </c>
    </row>
    <row r="40" spans="1:42" x14ac:dyDescent="0.3">
      <c r="A40" s="12">
        <v>600</v>
      </c>
      <c r="B40" s="54" t="s">
        <v>59</v>
      </c>
      <c r="C40" s="29">
        <f t="shared" si="0"/>
        <v>5</v>
      </c>
      <c r="D40" s="30">
        <f t="shared" si="1"/>
        <v>2</v>
      </c>
      <c r="E40" s="36">
        <v>4615</v>
      </c>
      <c r="F40" s="35">
        <f t="shared" si="2"/>
        <v>0.85807150595882986</v>
      </c>
      <c r="G40" s="33">
        <v>4231</v>
      </c>
      <c r="H40" s="33">
        <v>3960</v>
      </c>
      <c r="I40" s="34" t="str">
        <f t="shared" si="3"/>
        <v>-P</v>
      </c>
      <c r="J40" s="36">
        <v>351</v>
      </c>
      <c r="K40" s="35">
        <f t="shared" si="4"/>
        <v>1.9544159544159545</v>
      </c>
      <c r="L40" s="33">
        <v>322</v>
      </c>
      <c r="M40" s="33">
        <v>686</v>
      </c>
      <c r="N40" s="34" t="str">
        <f t="shared" si="5"/>
        <v>+P</v>
      </c>
      <c r="O40" s="36">
        <v>220</v>
      </c>
      <c r="P40" s="35">
        <f t="shared" si="6"/>
        <v>1.7363636363636363</v>
      </c>
      <c r="Q40" s="33">
        <v>202</v>
      </c>
      <c r="R40" s="33">
        <v>382</v>
      </c>
      <c r="S40" s="34" t="str">
        <f t="shared" si="7"/>
        <v>+P</v>
      </c>
      <c r="T40" s="90">
        <v>0.43</v>
      </c>
      <c r="U40" s="143">
        <v>1491</v>
      </c>
      <c r="V40" s="35">
        <v>0.37689585439838219</v>
      </c>
      <c r="W40" s="35">
        <f t="shared" si="8"/>
        <v>0.87650198697298187</v>
      </c>
      <c r="X40" s="27" t="str">
        <f t="shared" si="9"/>
        <v>-P</v>
      </c>
      <c r="Y40" s="133">
        <v>0.43</v>
      </c>
      <c r="Z40" s="143">
        <v>267</v>
      </c>
      <c r="AA40" s="143">
        <v>568</v>
      </c>
      <c r="AB40" s="43">
        <f t="shared" si="10"/>
        <v>0.47007042253521125</v>
      </c>
      <c r="AC40" s="43">
        <f t="shared" si="11"/>
        <v>1.0931870291516541</v>
      </c>
      <c r="AD40" s="93" t="str">
        <f t="shared" si="12"/>
        <v>+P</v>
      </c>
      <c r="AE40" s="138">
        <v>0.43</v>
      </c>
      <c r="AF40" s="144">
        <v>767</v>
      </c>
      <c r="AG40" s="144">
        <v>1302</v>
      </c>
      <c r="AH40" s="48">
        <f t="shared" si="13"/>
        <v>0.58909370199692779</v>
      </c>
      <c r="AI40" s="127">
        <f t="shared" si="14"/>
        <v>1.3699853534812274</v>
      </c>
      <c r="AJ40" s="93" t="str">
        <f t="shared" si="15"/>
        <v>+P</v>
      </c>
      <c r="AK40" s="118">
        <v>0.87</v>
      </c>
      <c r="AL40" s="144">
        <v>735</v>
      </c>
      <c r="AM40" s="144">
        <v>858</v>
      </c>
      <c r="AN40" s="48">
        <f t="shared" si="16"/>
        <v>0.85664335664335667</v>
      </c>
      <c r="AO40" s="127">
        <f t="shared" si="17"/>
        <v>0.98464753637167435</v>
      </c>
      <c r="AP40" s="93" t="str">
        <f t="shared" si="18"/>
        <v>MP</v>
      </c>
    </row>
    <row r="41" spans="1:42" x14ac:dyDescent="0.3">
      <c r="A41" s="12">
        <v>601</v>
      </c>
      <c r="B41" s="54" t="s">
        <v>60</v>
      </c>
      <c r="C41" s="29">
        <f t="shared" si="0"/>
        <v>4</v>
      </c>
      <c r="D41" s="30">
        <f t="shared" si="1"/>
        <v>3</v>
      </c>
      <c r="E41" s="49">
        <v>3957</v>
      </c>
      <c r="F41" s="45">
        <f t="shared" si="2"/>
        <v>0.68890573666919386</v>
      </c>
      <c r="G41" s="50">
        <v>3628</v>
      </c>
      <c r="H41" s="33">
        <v>2726</v>
      </c>
      <c r="I41" s="51" t="str">
        <f t="shared" si="3"/>
        <v>-P</v>
      </c>
      <c r="J41" s="49">
        <v>464</v>
      </c>
      <c r="K41" s="45">
        <f t="shared" si="4"/>
        <v>0.67456896551724133</v>
      </c>
      <c r="L41" s="50">
        <v>426</v>
      </c>
      <c r="M41" s="33">
        <v>313</v>
      </c>
      <c r="N41" s="51" t="str">
        <f t="shared" si="5"/>
        <v>-P</v>
      </c>
      <c r="O41" s="49">
        <v>280</v>
      </c>
      <c r="P41" s="45">
        <f t="shared" si="6"/>
        <v>0.8214285714285714</v>
      </c>
      <c r="Q41" s="50">
        <v>257</v>
      </c>
      <c r="R41" s="33">
        <v>230</v>
      </c>
      <c r="S41" s="51" t="str">
        <f t="shared" si="7"/>
        <v>-P</v>
      </c>
      <c r="T41" s="91">
        <v>0.43</v>
      </c>
      <c r="U41" s="143">
        <v>1208</v>
      </c>
      <c r="V41" s="45">
        <v>0.44411764705882351</v>
      </c>
      <c r="W41" s="35">
        <f t="shared" si="8"/>
        <v>1.0328317373461011</v>
      </c>
      <c r="X41" s="46" t="str">
        <f t="shared" si="9"/>
        <v>MP</v>
      </c>
      <c r="Y41" s="134">
        <v>0.43</v>
      </c>
      <c r="Z41" s="143">
        <v>339</v>
      </c>
      <c r="AA41" s="143">
        <v>523</v>
      </c>
      <c r="AB41" s="52">
        <f t="shared" si="10"/>
        <v>0.64818355640535374</v>
      </c>
      <c r="AC41" s="52">
        <f t="shared" si="11"/>
        <v>1.5074036195473344</v>
      </c>
      <c r="AD41" s="93" t="str">
        <f t="shared" si="12"/>
        <v>+P</v>
      </c>
      <c r="AE41" s="139">
        <v>0.43</v>
      </c>
      <c r="AF41" s="145">
        <v>715</v>
      </c>
      <c r="AG41" s="145">
        <v>1141</v>
      </c>
      <c r="AH41" s="53">
        <f t="shared" si="13"/>
        <v>0.62664329535495178</v>
      </c>
      <c r="AI41" s="127">
        <f t="shared" si="14"/>
        <v>1.4573099891975623</v>
      </c>
      <c r="AJ41" s="93" t="str">
        <f t="shared" si="15"/>
        <v>+P</v>
      </c>
      <c r="AK41" s="131">
        <v>0.87</v>
      </c>
      <c r="AL41" s="145">
        <v>880</v>
      </c>
      <c r="AM41" s="145">
        <v>1036</v>
      </c>
      <c r="AN41" s="53">
        <f t="shared" si="16"/>
        <v>0.84942084942084939</v>
      </c>
      <c r="AO41" s="127">
        <f t="shared" si="17"/>
        <v>0.97634580393201076</v>
      </c>
      <c r="AP41" s="93" t="str">
        <f t="shared" si="18"/>
        <v>MP</v>
      </c>
    </row>
    <row r="42" spans="1:42" s="78" customFormat="1" x14ac:dyDescent="0.3">
      <c r="A42" s="79"/>
      <c r="B42" s="63" t="s">
        <v>61</v>
      </c>
      <c r="C42" s="80"/>
      <c r="D42" s="81"/>
      <c r="E42" s="82"/>
      <c r="F42" s="83" t="str">
        <f t="shared" si="2"/>
        <v>NA</v>
      </c>
      <c r="G42" s="84" t="s">
        <v>24</v>
      </c>
      <c r="H42" s="62">
        <v>42290</v>
      </c>
      <c r="I42" s="85" t="str">
        <f t="shared" si="3"/>
        <v>NA</v>
      </c>
      <c r="J42" s="82"/>
      <c r="K42" s="45" t="str">
        <f t="shared" si="4"/>
        <v>NA</v>
      </c>
      <c r="L42" s="84"/>
      <c r="N42" s="51" t="str">
        <f t="shared" si="5"/>
        <v>NA</v>
      </c>
      <c r="O42" s="82"/>
      <c r="P42" s="45" t="str">
        <f t="shared" si="6"/>
        <v>NA</v>
      </c>
      <c r="Q42" s="84"/>
      <c r="S42" s="51" t="str">
        <f t="shared" si="7"/>
        <v>NA</v>
      </c>
      <c r="T42" s="94"/>
      <c r="U42" s="62">
        <v>19980</v>
      </c>
      <c r="V42" s="83">
        <v>0.48382409918636188</v>
      </c>
      <c r="W42" s="35" t="str">
        <f t="shared" si="8"/>
        <v>NA</v>
      </c>
      <c r="X42" s="86" t="str">
        <f t="shared" si="9"/>
        <v>NA</v>
      </c>
      <c r="Y42" s="135"/>
      <c r="Z42" s="62">
        <v>84</v>
      </c>
      <c r="AA42" s="62">
        <v>211</v>
      </c>
      <c r="AB42" s="87">
        <f t="shared" si="10"/>
        <v>0.3981042654028436</v>
      </c>
      <c r="AC42" s="87" t="str">
        <f t="shared" si="11"/>
        <v>NA</v>
      </c>
      <c r="AD42" s="93" t="str">
        <f t="shared" si="12"/>
        <v>NA</v>
      </c>
      <c r="AE42" s="140"/>
      <c r="AF42" s="88">
        <v>11918</v>
      </c>
      <c r="AG42" s="88">
        <v>20182</v>
      </c>
      <c r="AH42" s="89">
        <f t="shared" si="13"/>
        <v>0.59052621147557227</v>
      </c>
      <c r="AI42" s="127" t="str">
        <f t="shared" si="14"/>
        <v>NA</v>
      </c>
      <c r="AJ42" s="93" t="str">
        <f t="shared" si="15"/>
        <v>NA</v>
      </c>
      <c r="AK42" s="132"/>
      <c r="AL42" s="88">
        <v>12191</v>
      </c>
      <c r="AM42" s="88">
        <v>14196</v>
      </c>
      <c r="AN42" s="89">
        <f t="shared" si="16"/>
        <v>0.85876303183995495</v>
      </c>
      <c r="AO42" s="127" t="str">
        <f t="shared" si="17"/>
        <v>NA</v>
      </c>
      <c r="AP42" s="93" t="str">
        <f t="shared" si="18"/>
        <v>NA</v>
      </c>
    </row>
    <row r="43" spans="1:42" ht="15" thickBot="1" x14ac:dyDescent="0.35">
      <c r="A43" s="21"/>
      <c r="B43" s="60" t="s">
        <v>62</v>
      </c>
      <c r="C43" s="22">
        <f>COUNTIF(I43:AP43, "+p") + COUNTIF(I43:AP43, "MP")</f>
        <v>6</v>
      </c>
      <c r="D43" s="23">
        <f>COUNTIF(I43:AP43,"-P")</f>
        <v>1</v>
      </c>
      <c r="E43" s="37">
        <v>52740</v>
      </c>
      <c r="F43" s="38">
        <f t="shared" si="2"/>
        <v>0.80185817216533939</v>
      </c>
      <c r="G43" s="31">
        <v>48345</v>
      </c>
      <c r="H43" s="31">
        <v>42290</v>
      </c>
      <c r="I43" s="23" t="str">
        <f t="shared" si="3"/>
        <v>-P</v>
      </c>
      <c r="J43" s="37">
        <v>4564</v>
      </c>
      <c r="K43" s="38">
        <f t="shared" ref="K43" si="21">IF(J43="","NA",M43/J43)</f>
        <v>1.528045574057844</v>
      </c>
      <c r="L43" s="31">
        <v>4184</v>
      </c>
      <c r="M43" s="31">
        <v>6974</v>
      </c>
      <c r="N43" s="23" t="str">
        <f t="shared" ref="N43" si="22">IF(J43="","NA",IF(M43/L43&gt;=1.05,"+P",(IF(M43/L43&gt;=0.95,"MP","-P"))))</f>
        <v>+P</v>
      </c>
      <c r="O43" s="37">
        <v>2743</v>
      </c>
      <c r="P43" s="38">
        <f t="shared" si="6"/>
        <v>1.2336857455340868</v>
      </c>
      <c r="Q43" s="31">
        <v>2515</v>
      </c>
      <c r="R43" s="31">
        <v>3384</v>
      </c>
      <c r="S43" s="23" t="str">
        <f t="shared" si="7"/>
        <v>+P</v>
      </c>
      <c r="T43" s="92">
        <v>0.43</v>
      </c>
      <c r="U43" s="25">
        <v>19980</v>
      </c>
      <c r="V43" s="32">
        <v>0.48382409918636188</v>
      </c>
      <c r="W43" s="32">
        <f t="shared" si="8"/>
        <v>1.1251723236892137</v>
      </c>
      <c r="X43" s="26" t="str">
        <f t="shared" si="9"/>
        <v>+P</v>
      </c>
      <c r="Y43" s="120">
        <v>0.43</v>
      </c>
      <c r="Z43" s="25">
        <v>3252</v>
      </c>
      <c r="AA43" s="25">
        <v>6953</v>
      </c>
      <c r="AB43" s="32">
        <f t="shared" si="10"/>
        <v>0.46771177908816336</v>
      </c>
      <c r="AC43" s="32">
        <f t="shared" si="11"/>
        <v>1.087701811832938</v>
      </c>
      <c r="AD43" s="93" t="str">
        <f t="shared" si="12"/>
        <v>+P</v>
      </c>
      <c r="AE43" s="115">
        <v>0.43</v>
      </c>
      <c r="AF43" s="25">
        <v>12523</v>
      </c>
      <c r="AG43" s="25">
        <v>21412</v>
      </c>
      <c r="AH43" s="32">
        <f t="shared" si="13"/>
        <v>0.58485895759387263</v>
      </c>
      <c r="AI43" s="130">
        <f t="shared" si="14"/>
        <v>1.3601371106834248</v>
      </c>
      <c r="AJ43" s="113" t="str">
        <f t="shared" si="15"/>
        <v>+P</v>
      </c>
      <c r="AK43" s="120">
        <v>0.87</v>
      </c>
      <c r="AL43" s="25">
        <v>14654</v>
      </c>
      <c r="AM43" s="25">
        <v>16943</v>
      </c>
      <c r="AN43" s="32">
        <f t="shared" si="16"/>
        <v>0.86489995868500269</v>
      </c>
      <c r="AO43" s="130">
        <f t="shared" si="17"/>
        <v>0.99413788354598009</v>
      </c>
      <c r="AP43" s="113" t="str">
        <f t="shared" si="18"/>
        <v>MP</v>
      </c>
    </row>
    <row r="44" spans="1:42" ht="20.100000000000001" customHeight="1" x14ac:dyDescent="0.3">
      <c r="A44" s="165" t="s">
        <v>63</v>
      </c>
      <c r="B44" s="61" t="s">
        <v>3</v>
      </c>
      <c r="I44" s="57">
        <f>COUNTIF(I3:I41, "+p") + COUNTIF(I3:I41, "MP")</f>
        <v>16</v>
      </c>
      <c r="N44" s="57">
        <f>COUNTIF(N3:N41, "+p") + COUNTIF(N3:N41, "MP")</f>
        <v>24</v>
      </c>
      <c r="S44" s="57">
        <f>COUNTIF(S3:S41, "+p") + COUNTIF(S3:S41, "MP")</f>
        <v>22</v>
      </c>
      <c r="X44" s="57">
        <f>COUNTIF(X3:X41, "+p") + COUNTIF(X3:X41, "MP")</f>
        <v>29</v>
      </c>
      <c r="AD44" s="57">
        <f>COUNTIF(AD3:AD41, "+p") + COUNTIF(AD3:AD41, "MP")</f>
        <v>25</v>
      </c>
      <c r="AJ44" s="136">
        <f>COUNTIF(AJ3:AJ41, "+p") + COUNTIF(AJ3:AJ41, "MP")</f>
        <v>37</v>
      </c>
      <c r="AP44" s="57">
        <f>COUNTIF(AP3:AP41, "+p") + COUNTIF(AP3:AP41, "MP")</f>
        <v>28</v>
      </c>
    </row>
    <row r="45" spans="1:42" ht="20.100000000000001" customHeight="1" thickBot="1" x14ac:dyDescent="0.35">
      <c r="A45" s="166"/>
      <c r="B45" s="59" t="s">
        <v>4</v>
      </c>
      <c r="I45" s="58">
        <f>COUNTIF(I3:I41,"-P")</f>
        <v>21</v>
      </c>
      <c r="N45" s="58">
        <f>COUNTIF(N3:N41,"-P")</f>
        <v>13</v>
      </c>
      <c r="S45" s="58">
        <f>COUNTIF(S3:S41,"-P")</f>
        <v>15</v>
      </c>
      <c r="X45" s="58">
        <f>COUNTIF(X3:X41,"-P")</f>
        <v>8</v>
      </c>
      <c r="AD45" s="58">
        <f>COUNTIF(AD3:AD41,"-P")</f>
        <v>12</v>
      </c>
      <c r="AJ45" s="58">
        <f>COUNTIF(AJ3:AJ41,"-P")</f>
        <v>0</v>
      </c>
      <c r="AP45" s="58">
        <f>COUNTIF(AP3:AP41,"-P")</f>
        <v>9</v>
      </c>
    </row>
    <row r="46" spans="1:42" ht="27.6" x14ac:dyDescent="0.3">
      <c r="A46" s="4"/>
      <c r="B46" s="7" t="s">
        <v>64</v>
      </c>
    </row>
  </sheetData>
  <sheetProtection algorithmName="SHA-512" hashValue="RrimwYTdq8TEVdvazkRdIEPiIwOYRz+q/CPfP05DjwDWUXdY8xlGrHBO8KKA1xgT1wCL6IDXlqNGj+jx5eZv0g==" saltValue="HrB4poDLpItk0+iPyClb9A==" spinCount="100000" sheet="1" objects="1" scenarios="1"/>
  <autoFilter ref="A2:AP46" xr:uid="{00000000-0001-0000-0000-000000000000}"/>
  <sortState xmlns:xlrd2="http://schemas.microsoft.com/office/spreadsheetml/2017/richdata2" ref="A3:AP41">
    <sortCondition ref="A3:A41"/>
  </sortState>
  <mergeCells count="1">
    <mergeCell ref="A44:A45"/>
  </mergeCells>
  <conditionalFormatting sqref="I3:I43 N3:N43 S3:S43 X4:X43">
    <cfRule type="cellIs" dxfId="62" priority="16" operator="equal">
      <formula>"+P"</formula>
    </cfRule>
    <cfRule type="cellIs" dxfId="61" priority="17" operator="equal">
      <formula>"MP"</formula>
    </cfRule>
    <cfRule type="cellIs" dxfId="60" priority="18" operator="equal">
      <formula>"-P"</formula>
    </cfRule>
  </conditionalFormatting>
  <conditionalFormatting sqref="X3">
    <cfRule type="cellIs" dxfId="59" priority="10" operator="equal">
      <formula>"+P"</formula>
    </cfRule>
    <cfRule type="cellIs" dxfId="58" priority="11" operator="equal">
      <formula>"MP"</formula>
    </cfRule>
    <cfRule type="cellIs" dxfId="57" priority="12" operator="equal">
      <formula>"-P"</formula>
    </cfRule>
  </conditionalFormatting>
  <conditionalFormatting sqref="AD3:AD43">
    <cfRule type="cellIs" dxfId="56" priority="7" operator="equal">
      <formula>"+P"</formula>
    </cfRule>
    <cfRule type="cellIs" dxfId="55" priority="8" operator="equal">
      <formula>"MP"</formula>
    </cfRule>
    <cfRule type="cellIs" dxfId="54" priority="9" operator="equal">
      <formula>"-P"</formula>
    </cfRule>
  </conditionalFormatting>
  <conditionalFormatting sqref="AJ3:AJ43">
    <cfRule type="cellIs" dxfId="53" priority="4" operator="equal">
      <formula>"+P"</formula>
    </cfRule>
    <cfRule type="cellIs" dxfId="52" priority="5" operator="equal">
      <formula>"MP"</formula>
    </cfRule>
    <cfRule type="cellIs" dxfId="51" priority="6" operator="equal">
      <formula>"-P"</formula>
    </cfRule>
  </conditionalFormatting>
  <conditionalFormatting sqref="AP3:AP43">
    <cfRule type="cellIs" dxfId="50" priority="1" operator="equal">
      <formula>"+P"</formula>
    </cfRule>
    <cfRule type="cellIs" dxfId="49" priority="2" operator="equal">
      <formula>"MP"</formula>
    </cfRule>
    <cfRule type="cellIs" dxfId="48" priority="3" operator="equal">
      <formula>"-P"</formula>
    </cfRule>
  </conditionalFormatting>
  <pageMargins left="0.7" right="0.7" top="0.75" bottom="0.75" header="0.3" footer="0.3"/>
  <pageSetup paperSize="5" scale="50" orientation="landscape" r:id="rId1"/>
  <headerFooter>
    <oddHeader>&amp;CAEL Monthly Performance Review - 231</oddHeader>
    <oddFooter>&amp;LJune 2026&amp;RTWC, Division of Information Innovation and Insight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C7E9F-C959-4CA4-94EF-F2833DA453B3}">
  <sheetPr codeName="Sheet3" filterMode="1"/>
  <dimension ref="A1:AK19"/>
  <sheetViews>
    <sheetView topLeftCell="M1" zoomScaleNormal="100" workbookViewId="0">
      <pane ySplit="2" topLeftCell="A3" activePane="bottomLeft" state="frozen"/>
      <selection pane="bottomLeft" activeCell="AI26" sqref="AI26"/>
    </sheetView>
  </sheetViews>
  <sheetFormatPr defaultRowHeight="14.4" x14ac:dyDescent="0.3"/>
  <cols>
    <col min="1" max="1" width="9.5546875" style="1" bestFit="1" customWidth="1"/>
    <col min="2" max="2" width="38" style="1" bestFit="1" customWidth="1"/>
    <col min="3" max="3" width="9.77734375" style="1" customWidth="1"/>
    <col min="4" max="4" width="6.21875" style="1" customWidth="1"/>
    <col min="5" max="5" width="7.44140625" customWidth="1"/>
    <col min="6" max="6" width="11.5546875" customWidth="1"/>
    <col min="7" max="7" width="8.5546875" customWidth="1"/>
    <col min="8" max="8" width="8.77734375" bestFit="1" customWidth="1"/>
    <col min="9" max="9" width="10.77734375" customWidth="1"/>
    <col min="10" max="10" width="7.44140625" customWidth="1"/>
    <col min="11" max="11" width="10.21875" customWidth="1"/>
    <col min="12" max="12" width="8.5546875" customWidth="1"/>
    <col min="13" max="13" width="8.77734375" bestFit="1" customWidth="1"/>
    <col min="14" max="14" width="10.77734375" customWidth="1"/>
    <col min="15" max="15" width="7.21875" customWidth="1"/>
    <col min="16" max="18" width="8.5546875" customWidth="1"/>
    <col min="19" max="19" width="6.21875" customWidth="1"/>
    <col min="20" max="20" width="7.5546875" customWidth="1"/>
    <col min="21" max="21" width="8.77734375" customWidth="1"/>
    <col min="22" max="23" width="8.5546875" customWidth="1"/>
    <col min="24" max="24" width="8.21875" customWidth="1"/>
    <col min="25" max="25" width="6" customWidth="1"/>
    <col min="26" max="26" width="7.5546875" customWidth="1"/>
    <col min="27" max="27" width="8.77734375" customWidth="1"/>
    <col min="28" max="29" width="8.5546875" customWidth="1"/>
    <col min="30" max="30" width="8.21875" customWidth="1"/>
    <col min="31" max="31" width="6" customWidth="1"/>
    <col min="32" max="32" width="7.5546875" customWidth="1"/>
    <col min="33" max="34" width="8.5546875" customWidth="1"/>
    <col min="35" max="35" width="8.44140625" customWidth="1"/>
    <col min="36" max="36" width="8.21875" customWidth="1"/>
    <col min="37" max="37" width="5.77734375" customWidth="1"/>
  </cols>
  <sheetData>
    <row r="1" spans="1:37" ht="24.6" x14ac:dyDescent="0.3">
      <c r="A1" s="40"/>
      <c r="B1" s="13"/>
      <c r="C1" s="164" t="s">
        <v>0</v>
      </c>
      <c r="D1" s="16"/>
      <c r="E1" s="39" t="s">
        <v>85</v>
      </c>
      <c r="F1" s="3"/>
      <c r="G1" s="3"/>
      <c r="H1" s="3"/>
      <c r="I1" s="19"/>
      <c r="J1" s="39" t="s">
        <v>92</v>
      </c>
      <c r="K1" s="3"/>
      <c r="L1" s="3"/>
      <c r="M1" s="3"/>
      <c r="N1" s="19"/>
      <c r="O1" s="39" t="s">
        <v>88</v>
      </c>
      <c r="P1" s="3"/>
      <c r="Q1" s="3"/>
      <c r="R1" s="3"/>
      <c r="S1" s="19"/>
      <c r="T1" s="39" t="s">
        <v>93</v>
      </c>
      <c r="U1" s="3"/>
      <c r="V1" s="3"/>
      <c r="W1" s="3"/>
      <c r="X1" s="3"/>
      <c r="Y1" s="19"/>
      <c r="Z1" s="18" t="s">
        <v>90</v>
      </c>
      <c r="AA1" s="5"/>
      <c r="AB1" s="5"/>
      <c r="AC1" s="5"/>
      <c r="AD1" s="5"/>
      <c r="AE1" s="6"/>
      <c r="AF1" s="17" t="s">
        <v>94</v>
      </c>
      <c r="AG1" s="5"/>
      <c r="AH1" s="5"/>
      <c r="AI1" s="5"/>
      <c r="AJ1" s="5"/>
      <c r="AK1" s="6"/>
    </row>
    <row r="2" spans="1:37" s="163" customFormat="1" ht="66" customHeight="1" x14ac:dyDescent="0.3">
      <c r="A2" s="151" t="s">
        <v>1</v>
      </c>
      <c r="B2" s="155" t="s">
        <v>2</v>
      </c>
      <c r="C2" s="160" t="s">
        <v>3</v>
      </c>
      <c r="D2" s="161" t="s">
        <v>4</v>
      </c>
      <c r="E2" s="153" t="s">
        <v>5</v>
      </c>
      <c r="F2" s="162" t="s">
        <v>6</v>
      </c>
      <c r="G2" s="151" t="s">
        <v>7</v>
      </c>
      <c r="H2" s="151" t="s">
        <v>8</v>
      </c>
      <c r="I2" s="155" t="s">
        <v>9</v>
      </c>
      <c r="J2" s="153" t="s">
        <v>5</v>
      </c>
      <c r="K2" s="162" t="s">
        <v>6</v>
      </c>
      <c r="L2" s="151" t="s">
        <v>7</v>
      </c>
      <c r="M2" s="151" t="s">
        <v>8</v>
      </c>
      <c r="N2" s="155" t="s">
        <v>9</v>
      </c>
      <c r="O2" s="153" t="s">
        <v>5</v>
      </c>
      <c r="P2" s="151" t="s">
        <v>10</v>
      </c>
      <c r="Q2" s="151" t="s">
        <v>11</v>
      </c>
      <c r="R2" s="151" t="s">
        <v>12</v>
      </c>
      <c r="S2" s="155" t="s">
        <v>13</v>
      </c>
      <c r="T2" s="153" t="s">
        <v>5</v>
      </c>
      <c r="U2" s="151" t="s">
        <v>14</v>
      </c>
      <c r="V2" s="151" t="s">
        <v>15</v>
      </c>
      <c r="W2" s="151" t="s">
        <v>16</v>
      </c>
      <c r="X2" s="151" t="s">
        <v>12</v>
      </c>
      <c r="Y2" s="155" t="s">
        <v>13</v>
      </c>
      <c r="Z2" s="156" t="s">
        <v>5</v>
      </c>
      <c r="AA2" s="151" t="s">
        <v>17</v>
      </c>
      <c r="AB2" s="151" t="s">
        <v>15</v>
      </c>
      <c r="AC2" s="151" t="s">
        <v>18</v>
      </c>
      <c r="AD2" s="151" t="s">
        <v>12</v>
      </c>
      <c r="AE2" s="155" t="s">
        <v>13</v>
      </c>
      <c r="AF2" s="156" t="s">
        <v>5</v>
      </c>
      <c r="AG2" s="151" t="s">
        <v>19</v>
      </c>
      <c r="AH2" s="151" t="s">
        <v>17</v>
      </c>
      <c r="AI2" s="151" t="s">
        <v>20</v>
      </c>
      <c r="AJ2" s="151" t="s">
        <v>12</v>
      </c>
      <c r="AK2" s="155" t="s">
        <v>13</v>
      </c>
    </row>
    <row r="3" spans="1:37" x14ac:dyDescent="0.3">
      <c r="A3" s="11">
        <v>557</v>
      </c>
      <c r="B3" s="14" t="s">
        <v>26</v>
      </c>
      <c r="C3" s="29">
        <f t="shared" ref="C3:C14" si="0">COUNTIF(I3:AK3, "+p") + COUNTIF(I3:AK3, "MP")</f>
        <v>6</v>
      </c>
      <c r="D3" s="30">
        <f t="shared" ref="D3:D14" si="1">COUNTIF(I3:AK3,"-P")</f>
        <v>0</v>
      </c>
      <c r="E3" s="36">
        <v>627</v>
      </c>
      <c r="F3" s="35">
        <f>IF(E3="","NA",H3/E3)</f>
        <v>0.87240829346092508</v>
      </c>
      <c r="G3" s="33">
        <v>575</v>
      </c>
      <c r="H3" s="33">
        <v>547</v>
      </c>
      <c r="I3" s="34" t="str">
        <f>IF(E3="","NA",IF(H3/G3&gt;=1.05,"+P",(IF(H3/G3&gt;=0.95,"MP","-P"))))</f>
        <v>MP</v>
      </c>
      <c r="J3" s="36">
        <v>21</v>
      </c>
      <c r="K3" s="35">
        <f>IF(J3="","NA",M3/J3)</f>
        <v>1.1904761904761905</v>
      </c>
      <c r="L3" s="33">
        <v>20</v>
      </c>
      <c r="M3" s="33">
        <v>25</v>
      </c>
      <c r="N3" s="34" t="str">
        <f>IF(J3="","NA",IF(M3/L3&gt;=1.05,"+P",(IF(M3/L3&gt;=0.95,"MP","-P"))))</f>
        <v>+P</v>
      </c>
      <c r="O3" s="90">
        <v>0.43</v>
      </c>
      <c r="P3" s="143">
        <v>335</v>
      </c>
      <c r="Q3" s="35">
        <v>0.61243144424131624</v>
      </c>
      <c r="R3" s="35">
        <f>IF(O3="","NA",Q3/O3)</f>
        <v>1.4242591726542237</v>
      </c>
      <c r="S3" s="93" t="str">
        <f>IF(O3="","NA",IF(R3&gt;=1.05,"+P",(IF(R3&gt;=0.95,"MP","-P"))))</f>
        <v>+P</v>
      </c>
      <c r="T3" s="141">
        <v>0.43</v>
      </c>
      <c r="U3" s="146">
        <v>64</v>
      </c>
      <c r="V3" s="146">
        <v>79</v>
      </c>
      <c r="W3" s="43">
        <f t="shared" ref="W3:W16" si="2">IF(V3&gt;0,U3/V3,0)</f>
        <v>0.810126582278481</v>
      </c>
      <c r="X3" s="127">
        <f>IF(T3="","NA",W3/T3)</f>
        <v>1.8840153076243744</v>
      </c>
      <c r="Y3" s="93" t="str">
        <f>IF(T3="","NA",IF(X3&gt;=1.05,"+P",(IF(X3&gt;=0.95,"MP","-P"))))</f>
        <v>+P</v>
      </c>
      <c r="Z3" s="138">
        <v>0.43</v>
      </c>
      <c r="AA3" s="147">
        <v>185</v>
      </c>
      <c r="AB3" s="143">
        <v>367</v>
      </c>
      <c r="AC3" s="48">
        <f>IF(AB3&gt;0,AA3/AB3,0)</f>
        <v>0.50408719346049047</v>
      </c>
      <c r="AD3" s="127">
        <f t="shared" ref="AD3:AD15" si="3">IF(Z3="","NA",AC3/Z3)</f>
        <v>1.1722957987453266</v>
      </c>
      <c r="AE3" s="93" t="str">
        <f t="shared" ref="AE3:AE15" si="4">IF(Z3="","NA",IF(AD3&gt;=1.05,"+P",(IF(AD3&gt;=0.95,"MP","-P"))))</f>
        <v>+P</v>
      </c>
      <c r="AF3" s="118">
        <v>0.87</v>
      </c>
      <c r="AG3" s="144">
        <v>299</v>
      </c>
      <c r="AH3" s="144">
        <v>334</v>
      </c>
      <c r="AI3" s="48">
        <f>IF(AH3&gt;0,AG3/AH3,0)</f>
        <v>0.89520958083832336</v>
      </c>
      <c r="AJ3" s="127">
        <f t="shared" ref="AJ3:AJ15" si="5">IF(AF3="","NA",AI3/AF3)</f>
        <v>1.0289765296992222</v>
      </c>
      <c r="AK3" s="93" t="str">
        <f t="shared" ref="AK3:AK15" si="6">IF(AF3="","NA",IF(AJ3&gt;=1.05,"+P",(IF(AJ3&gt;=0.95,"MP","-P"))))</f>
        <v>MP</v>
      </c>
    </row>
    <row r="4" spans="1:37" x14ac:dyDescent="0.3">
      <c r="A4" s="11">
        <v>561</v>
      </c>
      <c r="B4" s="14" t="s">
        <v>29</v>
      </c>
      <c r="C4" s="29">
        <f t="shared" si="0"/>
        <v>6</v>
      </c>
      <c r="D4" s="30">
        <f t="shared" si="1"/>
        <v>0</v>
      </c>
      <c r="E4" s="36">
        <v>407</v>
      </c>
      <c r="F4" s="35">
        <f t="shared" ref="F4:F16" si="7">IF(E4="","NA",H4/E4)</f>
        <v>1.0540540540540539</v>
      </c>
      <c r="G4" s="33">
        <v>374</v>
      </c>
      <c r="H4" s="33">
        <v>429</v>
      </c>
      <c r="I4" s="34" t="str">
        <f t="shared" ref="I4:I16" si="8">IF(E4="","NA",IF(H4/G4&gt;=1.05,"+P",(IF(H4/G4&gt;=0.95,"MP","-P"))))</f>
        <v>+P</v>
      </c>
      <c r="J4" s="36">
        <v>13</v>
      </c>
      <c r="K4" s="35">
        <f t="shared" ref="K4:K16" si="9">IF(J4="","NA",M4/J4)</f>
        <v>1.2307692307692308</v>
      </c>
      <c r="L4" s="33">
        <v>12</v>
      </c>
      <c r="M4" s="33">
        <v>16</v>
      </c>
      <c r="N4" s="34" t="str">
        <f t="shared" ref="N4:N16" si="10">IF(J4="","NA",IF(M4/L4&gt;=1.05,"+P",(IF(M4/L4&gt;=0.95,"MP","-P"))))</f>
        <v>+P</v>
      </c>
      <c r="O4" s="90">
        <v>0.43</v>
      </c>
      <c r="P4" s="143">
        <v>325</v>
      </c>
      <c r="Q4" s="35">
        <v>0.75757575757575757</v>
      </c>
      <c r="R4" s="35">
        <f t="shared" ref="R4:R16" si="11">IF(O4="","NA",Q4/O4)</f>
        <v>1.7618040873854828</v>
      </c>
      <c r="S4" s="27" t="str">
        <f t="shared" ref="S4:S16" si="12">IF(O4="","NA",IF(R4&gt;=1.05,"+P",(IF(R4&gt;=0.95,"MP","-P"))))</f>
        <v>+P</v>
      </c>
      <c r="T4" s="141">
        <v>0.43</v>
      </c>
      <c r="U4" s="146">
        <v>20</v>
      </c>
      <c r="V4" s="146">
        <v>39</v>
      </c>
      <c r="W4" s="43">
        <f t="shared" si="2"/>
        <v>0.51282051282051277</v>
      </c>
      <c r="X4" s="127">
        <f t="shared" ref="X4:X14" si="13">IF(T4="","NA",W4/T4)</f>
        <v>1.1926058437686344</v>
      </c>
      <c r="Y4" s="93" t="str">
        <f t="shared" ref="Y4:Y14" si="14">IF(T4="","NA",IF(X4&gt;=1.05,"+P",(IF(X4&gt;=0.95,"MP","-P"))))</f>
        <v>+P</v>
      </c>
      <c r="Z4" s="138">
        <v>0.43</v>
      </c>
      <c r="AA4" s="147">
        <v>99</v>
      </c>
      <c r="AB4" s="143">
        <v>176</v>
      </c>
      <c r="AC4" s="48">
        <f t="shared" ref="AC4:AC16" si="15">IF(AB4&gt;0,AA4/AB4,0)</f>
        <v>0.5625</v>
      </c>
      <c r="AD4" s="127">
        <f t="shared" si="3"/>
        <v>1.308139534883721</v>
      </c>
      <c r="AE4" s="93" t="str">
        <f t="shared" si="4"/>
        <v>+P</v>
      </c>
      <c r="AF4" s="118">
        <v>0.87</v>
      </c>
      <c r="AG4" s="144">
        <v>178</v>
      </c>
      <c r="AH4" s="144">
        <v>208</v>
      </c>
      <c r="AI4" s="48">
        <f t="shared" ref="AI4:AI16" si="16">IF(AH4&gt;0,AG4/AH4,0)</f>
        <v>0.85576923076923073</v>
      </c>
      <c r="AJ4" s="127">
        <f t="shared" si="5"/>
        <v>0.98364279398762156</v>
      </c>
      <c r="AK4" s="93" t="str">
        <f t="shared" si="6"/>
        <v>MP</v>
      </c>
    </row>
    <row r="5" spans="1:37" x14ac:dyDescent="0.3">
      <c r="A5" s="11">
        <v>566</v>
      </c>
      <c r="B5" s="14" t="s">
        <v>33</v>
      </c>
      <c r="C5" s="29">
        <f t="shared" si="0"/>
        <v>5</v>
      </c>
      <c r="D5" s="30">
        <f t="shared" si="1"/>
        <v>1</v>
      </c>
      <c r="E5" s="36">
        <v>634</v>
      </c>
      <c r="F5" s="35">
        <f t="shared" si="7"/>
        <v>0.82965299684542582</v>
      </c>
      <c r="G5" s="33">
        <v>582</v>
      </c>
      <c r="H5" s="33">
        <v>526</v>
      </c>
      <c r="I5" s="34" t="str">
        <f t="shared" si="8"/>
        <v>-P</v>
      </c>
      <c r="J5" s="36">
        <v>21</v>
      </c>
      <c r="K5" s="35">
        <f t="shared" si="9"/>
        <v>3.0476190476190474</v>
      </c>
      <c r="L5" s="33">
        <v>20</v>
      </c>
      <c r="M5" s="33">
        <v>64</v>
      </c>
      <c r="N5" s="34" t="str">
        <f t="shared" si="10"/>
        <v>+P</v>
      </c>
      <c r="O5" s="90">
        <v>0.43</v>
      </c>
      <c r="P5" s="143">
        <v>297</v>
      </c>
      <c r="Q5" s="35">
        <v>0.56463878326996197</v>
      </c>
      <c r="R5" s="35">
        <f t="shared" si="11"/>
        <v>1.3131134494650278</v>
      </c>
      <c r="S5" s="27" t="str">
        <f t="shared" si="12"/>
        <v>+P</v>
      </c>
      <c r="T5" s="141">
        <v>0.43</v>
      </c>
      <c r="U5" s="146">
        <v>64</v>
      </c>
      <c r="V5" s="146">
        <v>78</v>
      </c>
      <c r="W5" s="43">
        <f t="shared" si="2"/>
        <v>0.82051282051282048</v>
      </c>
      <c r="X5" s="127">
        <f t="shared" si="13"/>
        <v>1.9081693500298151</v>
      </c>
      <c r="Y5" s="93" t="str">
        <f t="shared" si="14"/>
        <v>+P</v>
      </c>
      <c r="Z5" s="138">
        <v>0.43</v>
      </c>
      <c r="AA5" s="147">
        <v>132</v>
      </c>
      <c r="AB5" s="143">
        <v>253</v>
      </c>
      <c r="AC5" s="48">
        <f t="shared" si="15"/>
        <v>0.52173913043478259</v>
      </c>
      <c r="AD5" s="127">
        <f t="shared" si="3"/>
        <v>1.2133468149646107</v>
      </c>
      <c r="AE5" s="93" t="str">
        <f t="shared" si="4"/>
        <v>+P</v>
      </c>
      <c r="AF5" s="118">
        <v>0.87</v>
      </c>
      <c r="AG5" s="144">
        <v>295</v>
      </c>
      <c r="AH5" s="144">
        <v>329</v>
      </c>
      <c r="AI5" s="48">
        <f t="shared" si="16"/>
        <v>0.89665653495440734</v>
      </c>
      <c r="AJ5" s="127">
        <f t="shared" si="5"/>
        <v>1.0306396953498935</v>
      </c>
      <c r="AK5" s="93" t="str">
        <f t="shared" si="6"/>
        <v>MP</v>
      </c>
    </row>
    <row r="6" spans="1:37" ht="16.2" customHeight="1" x14ac:dyDescent="0.3">
      <c r="A6" s="11">
        <v>568</v>
      </c>
      <c r="B6" s="14" t="s">
        <v>34</v>
      </c>
      <c r="C6" s="29">
        <f t="shared" si="0"/>
        <v>2</v>
      </c>
      <c r="D6" s="30">
        <f t="shared" si="1"/>
        <v>4</v>
      </c>
      <c r="E6" s="36">
        <v>645</v>
      </c>
      <c r="F6" s="35">
        <f t="shared" si="7"/>
        <v>0.43100775193798452</v>
      </c>
      <c r="G6" s="33">
        <v>592</v>
      </c>
      <c r="H6" s="33">
        <v>278</v>
      </c>
      <c r="I6" s="34" t="str">
        <f t="shared" si="8"/>
        <v>-P</v>
      </c>
      <c r="J6" s="36">
        <v>22</v>
      </c>
      <c r="K6" s="35">
        <f t="shared" si="9"/>
        <v>9.0909090909090912E-2</v>
      </c>
      <c r="L6" s="33">
        <v>21</v>
      </c>
      <c r="M6" s="33">
        <v>2</v>
      </c>
      <c r="N6" s="34" t="str">
        <f t="shared" si="10"/>
        <v>-P</v>
      </c>
      <c r="O6" s="90">
        <v>0.43</v>
      </c>
      <c r="P6" s="143">
        <v>80</v>
      </c>
      <c r="Q6" s="35">
        <v>0.28880866425992779</v>
      </c>
      <c r="R6" s="35">
        <f t="shared" si="11"/>
        <v>0.67164805641843672</v>
      </c>
      <c r="S6" s="27" t="str">
        <f t="shared" si="12"/>
        <v>-P</v>
      </c>
      <c r="T6" s="141">
        <v>0.43</v>
      </c>
      <c r="U6" s="146">
        <v>1</v>
      </c>
      <c r="V6" s="146">
        <v>5</v>
      </c>
      <c r="W6" s="43">
        <f t="shared" si="2"/>
        <v>0.2</v>
      </c>
      <c r="X6" s="127">
        <f t="shared" si="13"/>
        <v>0.46511627906976749</v>
      </c>
      <c r="Y6" s="93" t="str">
        <f t="shared" si="14"/>
        <v>-P</v>
      </c>
      <c r="Z6" s="138">
        <v>0.43</v>
      </c>
      <c r="AA6" s="147">
        <v>31</v>
      </c>
      <c r="AB6" s="143">
        <v>69</v>
      </c>
      <c r="AC6" s="48">
        <f t="shared" si="15"/>
        <v>0.44927536231884058</v>
      </c>
      <c r="AD6" s="127">
        <f t="shared" si="3"/>
        <v>1.0448264239973037</v>
      </c>
      <c r="AE6" s="93" t="str">
        <f t="shared" si="4"/>
        <v>MP</v>
      </c>
      <c r="AF6" s="118">
        <v>0.87</v>
      </c>
      <c r="AG6" s="144">
        <v>42</v>
      </c>
      <c r="AH6" s="144">
        <v>44</v>
      </c>
      <c r="AI6" s="48">
        <f t="shared" si="16"/>
        <v>0.95454545454545459</v>
      </c>
      <c r="AJ6" s="127">
        <f t="shared" si="5"/>
        <v>1.0971786833855799</v>
      </c>
      <c r="AK6" s="93" t="str">
        <f t="shared" si="6"/>
        <v>+P</v>
      </c>
    </row>
    <row r="7" spans="1:37" ht="17.55" customHeight="1" x14ac:dyDescent="0.3">
      <c r="A7" s="11">
        <v>570</v>
      </c>
      <c r="B7" s="14" t="s">
        <v>35</v>
      </c>
      <c r="C7" s="29">
        <f t="shared" si="0"/>
        <v>5</v>
      </c>
      <c r="D7" s="30">
        <f t="shared" si="1"/>
        <v>1</v>
      </c>
      <c r="E7" s="36">
        <v>357</v>
      </c>
      <c r="F7" s="35">
        <f t="shared" si="7"/>
        <v>0.99719887955182074</v>
      </c>
      <c r="G7" s="33">
        <v>328</v>
      </c>
      <c r="H7" s="33">
        <v>356</v>
      </c>
      <c r="I7" s="34" t="str">
        <f t="shared" si="8"/>
        <v>+P</v>
      </c>
      <c r="J7" s="36">
        <v>11</v>
      </c>
      <c r="K7" s="35">
        <f t="shared" si="9"/>
        <v>1.0909090909090908</v>
      </c>
      <c r="L7" s="33">
        <v>11</v>
      </c>
      <c r="M7" s="33">
        <v>12</v>
      </c>
      <c r="N7" s="34" t="str">
        <f t="shared" si="10"/>
        <v>+P</v>
      </c>
      <c r="O7" s="90">
        <v>0.43</v>
      </c>
      <c r="P7" s="143">
        <v>137</v>
      </c>
      <c r="Q7" s="35">
        <v>0.3848314606741573</v>
      </c>
      <c r="R7" s="35">
        <f t="shared" si="11"/>
        <v>0.89495688528873796</v>
      </c>
      <c r="S7" s="42" t="str">
        <f t="shared" si="12"/>
        <v>-P</v>
      </c>
      <c r="T7" s="141">
        <v>0.43</v>
      </c>
      <c r="U7" s="146">
        <v>21</v>
      </c>
      <c r="V7" s="146">
        <v>34</v>
      </c>
      <c r="W7" s="43">
        <f t="shared" si="2"/>
        <v>0.61764705882352944</v>
      </c>
      <c r="X7" s="127">
        <f t="shared" si="13"/>
        <v>1.436388508891929</v>
      </c>
      <c r="Y7" s="93" t="str">
        <f t="shared" si="14"/>
        <v>+P</v>
      </c>
      <c r="Z7" s="138">
        <v>0.43</v>
      </c>
      <c r="AA7" s="147">
        <v>145</v>
      </c>
      <c r="AB7" s="143">
        <v>264</v>
      </c>
      <c r="AC7" s="48">
        <f t="shared" si="15"/>
        <v>0.5492424242424242</v>
      </c>
      <c r="AD7" s="127">
        <f t="shared" si="3"/>
        <v>1.2773079633544748</v>
      </c>
      <c r="AE7" s="93" t="str">
        <f t="shared" si="4"/>
        <v>+P</v>
      </c>
      <c r="AF7" s="118">
        <v>0.87</v>
      </c>
      <c r="AG7" s="144">
        <v>479</v>
      </c>
      <c r="AH7" s="144">
        <v>542</v>
      </c>
      <c r="AI7" s="48">
        <f t="shared" si="16"/>
        <v>0.8837638376383764</v>
      </c>
      <c r="AJ7" s="127">
        <f t="shared" si="5"/>
        <v>1.0158205030326166</v>
      </c>
      <c r="AK7" s="93" t="str">
        <f t="shared" si="6"/>
        <v>MP</v>
      </c>
    </row>
    <row r="8" spans="1:37" ht="13.95" customHeight="1" x14ac:dyDescent="0.3">
      <c r="A8" s="11">
        <v>573</v>
      </c>
      <c r="B8" s="14" t="s">
        <v>37</v>
      </c>
      <c r="C8" s="29">
        <f t="shared" si="0"/>
        <v>5</v>
      </c>
      <c r="D8" s="30">
        <f t="shared" si="1"/>
        <v>1</v>
      </c>
      <c r="E8" s="36">
        <v>658</v>
      </c>
      <c r="F8" s="35">
        <f t="shared" si="7"/>
        <v>0.98936170212765961</v>
      </c>
      <c r="G8" s="33">
        <v>604</v>
      </c>
      <c r="H8" s="33">
        <v>651</v>
      </c>
      <c r="I8" s="34" t="str">
        <f t="shared" si="8"/>
        <v>+P</v>
      </c>
      <c r="J8" s="36">
        <v>22</v>
      </c>
      <c r="K8" s="35">
        <f t="shared" si="9"/>
        <v>1.8181818181818181</v>
      </c>
      <c r="L8" s="33">
        <v>21</v>
      </c>
      <c r="M8" s="33">
        <v>40</v>
      </c>
      <c r="N8" s="34" t="str">
        <f t="shared" si="10"/>
        <v>+P</v>
      </c>
      <c r="O8" s="90">
        <v>0.43</v>
      </c>
      <c r="P8" s="143">
        <v>298</v>
      </c>
      <c r="Q8" s="35">
        <v>0.45775729646697388</v>
      </c>
      <c r="R8" s="35">
        <f t="shared" si="11"/>
        <v>1.0645518522487765</v>
      </c>
      <c r="S8" s="27" t="str">
        <f t="shared" si="12"/>
        <v>+P</v>
      </c>
      <c r="T8" s="141">
        <v>0.43</v>
      </c>
      <c r="U8" s="146">
        <v>65</v>
      </c>
      <c r="V8" s="146">
        <v>324</v>
      </c>
      <c r="W8" s="43">
        <f t="shared" si="2"/>
        <v>0.20061728395061729</v>
      </c>
      <c r="X8" s="127">
        <f t="shared" si="13"/>
        <v>0.46655182314097043</v>
      </c>
      <c r="Y8" s="93" t="str">
        <f t="shared" si="14"/>
        <v>-P</v>
      </c>
      <c r="Z8" s="138">
        <v>0.43</v>
      </c>
      <c r="AA8" s="147">
        <v>292</v>
      </c>
      <c r="AB8" s="143">
        <v>618</v>
      </c>
      <c r="AC8" s="48">
        <f t="shared" si="15"/>
        <v>0.47249190938511326</v>
      </c>
      <c r="AD8" s="127">
        <f t="shared" si="3"/>
        <v>1.098818393918868</v>
      </c>
      <c r="AE8" s="93" t="str">
        <f t="shared" si="4"/>
        <v>+P</v>
      </c>
      <c r="AF8" s="118">
        <v>0.87</v>
      </c>
      <c r="AG8" s="144">
        <v>1324</v>
      </c>
      <c r="AH8" s="144">
        <v>1492</v>
      </c>
      <c r="AI8" s="48">
        <f t="shared" si="16"/>
        <v>0.88739946380697055</v>
      </c>
      <c r="AJ8" s="127">
        <f t="shared" si="5"/>
        <v>1.0199993836861732</v>
      </c>
      <c r="AK8" s="93" t="str">
        <f t="shared" si="6"/>
        <v>MP</v>
      </c>
    </row>
    <row r="9" spans="1:37" ht="12" customHeight="1" x14ac:dyDescent="0.3">
      <c r="A9" s="11">
        <v>577</v>
      </c>
      <c r="B9" s="14" t="s">
        <v>40</v>
      </c>
      <c r="C9" s="29">
        <f t="shared" si="0"/>
        <v>4</v>
      </c>
      <c r="D9" s="30">
        <f t="shared" si="1"/>
        <v>2</v>
      </c>
      <c r="E9" s="36">
        <v>203</v>
      </c>
      <c r="F9" s="35">
        <f t="shared" si="7"/>
        <v>0.82266009852216748</v>
      </c>
      <c r="G9" s="33">
        <v>187</v>
      </c>
      <c r="H9" s="33">
        <v>167</v>
      </c>
      <c r="I9" s="34" t="str">
        <f t="shared" si="8"/>
        <v>-P</v>
      </c>
      <c r="J9" s="36">
        <v>6</v>
      </c>
      <c r="K9" s="35">
        <f t="shared" si="9"/>
        <v>5</v>
      </c>
      <c r="L9" s="33">
        <v>6</v>
      </c>
      <c r="M9" s="33">
        <v>30</v>
      </c>
      <c r="N9" s="34" t="str">
        <f t="shared" si="10"/>
        <v>+P</v>
      </c>
      <c r="O9" s="90">
        <v>0.43</v>
      </c>
      <c r="P9" s="143">
        <v>61</v>
      </c>
      <c r="Q9" s="35">
        <v>0.3652694610778443</v>
      </c>
      <c r="R9" s="35">
        <f t="shared" si="11"/>
        <v>0.84946386297173093</v>
      </c>
      <c r="S9" s="27" t="str">
        <f t="shared" si="12"/>
        <v>-P</v>
      </c>
      <c r="T9" s="141">
        <v>0.43</v>
      </c>
      <c r="U9" s="146">
        <v>9</v>
      </c>
      <c r="V9" s="146">
        <v>12</v>
      </c>
      <c r="W9" s="43">
        <f t="shared" si="2"/>
        <v>0.75</v>
      </c>
      <c r="X9" s="127">
        <f t="shared" si="13"/>
        <v>1.7441860465116279</v>
      </c>
      <c r="Y9" s="93" t="str">
        <f t="shared" si="14"/>
        <v>+P</v>
      </c>
      <c r="Z9" s="138">
        <v>0.43</v>
      </c>
      <c r="AA9" s="147">
        <v>70</v>
      </c>
      <c r="AB9" s="143">
        <v>122</v>
      </c>
      <c r="AC9" s="48">
        <f t="shared" si="15"/>
        <v>0.57377049180327866</v>
      </c>
      <c r="AD9" s="127">
        <f t="shared" si="3"/>
        <v>1.3343499809378574</v>
      </c>
      <c r="AE9" s="93" t="str">
        <f t="shared" si="4"/>
        <v>+P</v>
      </c>
      <c r="AF9" s="118">
        <v>0.87</v>
      </c>
      <c r="AG9" s="144">
        <v>133</v>
      </c>
      <c r="AH9" s="144">
        <v>148</v>
      </c>
      <c r="AI9" s="48">
        <f t="shared" si="16"/>
        <v>0.89864864864864868</v>
      </c>
      <c r="AJ9" s="127">
        <f t="shared" si="5"/>
        <v>1.0329294812053433</v>
      </c>
      <c r="AK9" s="93" t="str">
        <f t="shared" si="6"/>
        <v>MP</v>
      </c>
    </row>
    <row r="10" spans="1:37" ht="14.55" customHeight="1" x14ac:dyDescent="0.3">
      <c r="A10" s="11">
        <v>590</v>
      </c>
      <c r="B10" s="14" t="s">
        <v>52</v>
      </c>
      <c r="C10" s="29">
        <f t="shared" si="0"/>
        <v>6</v>
      </c>
      <c r="D10" s="30">
        <f t="shared" si="1"/>
        <v>0</v>
      </c>
      <c r="E10" s="36">
        <v>635</v>
      </c>
      <c r="F10" s="35">
        <f t="shared" si="7"/>
        <v>1.9984251968503937</v>
      </c>
      <c r="G10" s="33">
        <v>583</v>
      </c>
      <c r="H10" s="33">
        <v>1269</v>
      </c>
      <c r="I10" s="34" t="str">
        <f t="shared" si="8"/>
        <v>+P</v>
      </c>
      <c r="J10" s="36">
        <v>21</v>
      </c>
      <c r="K10" s="35">
        <f t="shared" si="9"/>
        <v>2.0476190476190474</v>
      </c>
      <c r="L10" s="33">
        <v>20</v>
      </c>
      <c r="M10" s="33">
        <v>43</v>
      </c>
      <c r="N10" s="34" t="str">
        <f t="shared" si="10"/>
        <v>+P</v>
      </c>
      <c r="O10" s="90">
        <v>0.43</v>
      </c>
      <c r="P10" s="143">
        <v>598</v>
      </c>
      <c r="Q10" s="35">
        <v>0.47235387045813587</v>
      </c>
      <c r="R10" s="35">
        <f t="shared" si="11"/>
        <v>1.0984973731584555</v>
      </c>
      <c r="S10" s="27" t="str">
        <f t="shared" si="12"/>
        <v>+P</v>
      </c>
      <c r="T10" s="141">
        <v>0.43</v>
      </c>
      <c r="U10" s="146">
        <v>67</v>
      </c>
      <c r="V10" s="146">
        <v>139</v>
      </c>
      <c r="W10" s="43">
        <f t="shared" si="2"/>
        <v>0.48201438848920863</v>
      </c>
      <c r="X10" s="127">
        <f t="shared" si="13"/>
        <v>1.1209636941609504</v>
      </c>
      <c r="Y10" s="93" t="str">
        <f t="shared" si="14"/>
        <v>+P</v>
      </c>
      <c r="Z10" s="138">
        <v>0.43</v>
      </c>
      <c r="AA10" s="147">
        <v>288</v>
      </c>
      <c r="AB10" s="143">
        <v>594</v>
      </c>
      <c r="AC10" s="48">
        <f t="shared" si="15"/>
        <v>0.48484848484848486</v>
      </c>
      <c r="AD10" s="127">
        <f t="shared" si="3"/>
        <v>1.1275546159267089</v>
      </c>
      <c r="AE10" s="93" t="str">
        <f t="shared" si="4"/>
        <v>+P</v>
      </c>
      <c r="AF10" s="118">
        <v>0.87</v>
      </c>
      <c r="AG10" s="144">
        <v>524</v>
      </c>
      <c r="AH10" s="144">
        <v>607</v>
      </c>
      <c r="AI10" s="48">
        <f t="shared" si="16"/>
        <v>0.86326194398682043</v>
      </c>
      <c r="AJ10" s="127">
        <f t="shared" si="5"/>
        <v>0.99225510803082806</v>
      </c>
      <c r="AK10" s="93" t="str">
        <f t="shared" si="6"/>
        <v>MP</v>
      </c>
    </row>
    <row r="11" spans="1:37" x14ac:dyDescent="0.3">
      <c r="A11" s="11">
        <v>592</v>
      </c>
      <c r="B11" s="14" t="s">
        <v>65</v>
      </c>
      <c r="C11" s="29">
        <f t="shared" si="0"/>
        <v>4</v>
      </c>
      <c r="D11" s="30">
        <f t="shared" si="1"/>
        <v>2</v>
      </c>
      <c r="E11" s="36">
        <v>736</v>
      </c>
      <c r="F11" s="35">
        <f t="shared" si="7"/>
        <v>0.77445652173913049</v>
      </c>
      <c r="G11" s="33">
        <v>675</v>
      </c>
      <c r="H11" s="33">
        <v>570</v>
      </c>
      <c r="I11" s="34" t="str">
        <f t="shared" si="8"/>
        <v>-P</v>
      </c>
      <c r="J11" s="36">
        <v>24</v>
      </c>
      <c r="K11" s="35">
        <f t="shared" si="9"/>
        <v>1.5833333333333333</v>
      </c>
      <c r="L11" s="33">
        <v>22</v>
      </c>
      <c r="M11" s="33">
        <v>38</v>
      </c>
      <c r="N11" s="34" t="str">
        <f t="shared" si="10"/>
        <v>+P</v>
      </c>
      <c r="O11" s="90">
        <v>0.43</v>
      </c>
      <c r="P11" s="143">
        <v>383</v>
      </c>
      <c r="Q11" s="35">
        <v>0.67192982456140349</v>
      </c>
      <c r="R11" s="35">
        <f t="shared" si="11"/>
        <v>1.5626274989800082</v>
      </c>
      <c r="S11" s="27" t="str">
        <f t="shared" si="12"/>
        <v>+P</v>
      </c>
      <c r="T11" s="141">
        <v>0.43</v>
      </c>
      <c r="U11" s="146">
        <v>9</v>
      </c>
      <c r="V11" s="146">
        <v>24</v>
      </c>
      <c r="W11" s="43">
        <f t="shared" si="2"/>
        <v>0.375</v>
      </c>
      <c r="X11" s="127">
        <f t="shared" si="13"/>
        <v>0.87209302325581395</v>
      </c>
      <c r="Y11" s="93" t="str">
        <f t="shared" si="14"/>
        <v>-P</v>
      </c>
      <c r="Z11" s="138">
        <v>0.43</v>
      </c>
      <c r="AA11" s="147">
        <v>43</v>
      </c>
      <c r="AB11" s="143">
        <v>86</v>
      </c>
      <c r="AC11" s="48">
        <f t="shared" si="15"/>
        <v>0.5</v>
      </c>
      <c r="AD11" s="127">
        <f t="shared" si="3"/>
        <v>1.1627906976744187</v>
      </c>
      <c r="AE11" s="93" t="str">
        <f t="shared" si="4"/>
        <v>+P</v>
      </c>
      <c r="AF11" s="118">
        <v>0.87</v>
      </c>
      <c r="AG11" s="144">
        <v>190</v>
      </c>
      <c r="AH11" s="144">
        <v>206</v>
      </c>
      <c r="AI11" s="48">
        <f t="shared" si="16"/>
        <v>0.92233009708737868</v>
      </c>
      <c r="AJ11" s="127">
        <f t="shared" si="5"/>
        <v>1.0601495368820444</v>
      </c>
      <c r="AK11" s="93" t="str">
        <f t="shared" si="6"/>
        <v>+P</v>
      </c>
    </row>
    <row r="12" spans="1:37" x14ac:dyDescent="0.3">
      <c r="A12" s="11">
        <v>594</v>
      </c>
      <c r="B12" s="14" t="s">
        <v>54</v>
      </c>
      <c r="C12" s="29">
        <f t="shared" si="0"/>
        <v>4</v>
      </c>
      <c r="D12" s="30">
        <f t="shared" si="1"/>
        <v>2</v>
      </c>
      <c r="E12" s="36">
        <v>449</v>
      </c>
      <c r="F12" s="35">
        <f t="shared" si="7"/>
        <v>0.5968819599109132</v>
      </c>
      <c r="G12" s="33">
        <v>412</v>
      </c>
      <c r="H12" s="33">
        <v>268</v>
      </c>
      <c r="I12" s="34" t="str">
        <f t="shared" si="8"/>
        <v>-P</v>
      </c>
      <c r="J12" s="36">
        <v>9</v>
      </c>
      <c r="K12" s="35">
        <f t="shared" si="9"/>
        <v>2</v>
      </c>
      <c r="L12" s="33">
        <v>9</v>
      </c>
      <c r="M12" s="33">
        <v>18</v>
      </c>
      <c r="N12" s="34" t="str">
        <f t="shared" si="10"/>
        <v>+P</v>
      </c>
      <c r="O12" s="90">
        <v>0.43</v>
      </c>
      <c r="P12" s="143">
        <v>165</v>
      </c>
      <c r="Q12" s="35">
        <v>0.61567164179104472</v>
      </c>
      <c r="R12" s="35">
        <f t="shared" si="11"/>
        <v>1.4317945157931273</v>
      </c>
      <c r="S12" s="27" t="str">
        <f t="shared" si="12"/>
        <v>+P</v>
      </c>
      <c r="T12" s="141">
        <v>0.43</v>
      </c>
      <c r="U12" s="146">
        <v>10</v>
      </c>
      <c r="V12" s="146">
        <v>16</v>
      </c>
      <c r="W12" s="43">
        <f t="shared" si="2"/>
        <v>0.625</v>
      </c>
      <c r="X12" s="127">
        <f t="shared" si="13"/>
        <v>1.4534883720930232</v>
      </c>
      <c r="Y12" s="93" t="str">
        <f t="shared" si="14"/>
        <v>+P</v>
      </c>
      <c r="Z12" s="138">
        <v>0.43</v>
      </c>
      <c r="AA12" s="147">
        <v>39</v>
      </c>
      <c r="AB12" s="143">
        <v>75</v>
      </c>
      <c r="AC12" s="48">
        <f t="shared" si="15"/>
        <v>0.52</v>
      </c>
      <c r="AD12" s="127">
        <f t="shared" si="3"/>
        <v>1.2093023255813955</v>
      </c>
      <c r="AE12" s="93" t="str">
        <f t="shared" si="4"/>
        <v>+P</v>
      </c>
      <c r="AF12" s="118">
        <v>0.87</v>
      </c>
      <c r="AG12" s="144">
        <v>83</v>
      </c>
      <c r="AH12" s="144">
        <v>103</v>
      </c>
      <c r="AI12" s="48">
        <f t="shared" si="16"/>
        <v>0.80582524271844658</v>
      </c>
      <c r="AJ12" s="127">
        <f t="shared" si="5"/>
        <v>0.9262359111706282</v>
      </c>
      <c r="AK12" s="93" t="str">
        <f t="shared" si="6"/>
        <v>-P</v>
      </c>
    </row>
    <row r="13" spans="1:37" x14ac:dyDescent="0.3">
      <c r="A13" s="11">
        <v>598</v>
      </c>
      <c r="B13" s="14" t="s">
        <v>57</v>
      </c>
      <c r="C13" s="29">
        <f t="shared" si="0"/>
        <v>3</v>
      </c>
      <c r="D13" s="30">
        <f t="shared" si="1"/>
        <v>3</v>
      </c>
      <c r="E13" s="36">
        <v>227</v>
      </c>
      <c r="F13" s="35">
        <f t="shared" si="7"/>
        <v>0.41850220264317178</v>
      </c>
      <c r="G13" s="33">
        <v>209</v>
      </c>
      <c r="H13" s="33">
        <v>95</v>
      </c>
      <c r="I13" s="34" t="str">
        <f t="shared" si="8"/>
        <v>-P</v>
      </c>
      <c r="J13" s="36">
        <v>12</v>
      </c>
      <c r="K13" s="35">
        <f t="shared" si="9"/>
        <v>0.25</v>
      </c>
      <c r="L13" s="33">
        <v>11</v>
      </c>
      <c r="M13" s="33">
        <v>3</v>
      </c>
      <c r="N13" s="34" t="str">
        <f t="shared" si="10"/>
        <v>-P</v>
      </c>
      <c r="O13" s="90">
        <v>0.43</v>
      </c>
      <c r="P13" s="143">
        <v>38</v>
      </c>
      <c r="Q13" s="35">
        <v>0.4</v>
      </c>
      <c r="R13" s="35">
        <f t="shared" si="11"/>
        <v>0.93023255813953498</v>
      </c>
      <c r="S13" s="27" t="str">
        <f t="shared" si="12"/>
        <v>-P</v>
      </c>
      <c r="T13" s="141">
        <v>0.43</v>
      </c>
      <c r="U13" s="146">
        <v>5</v>
      </c>
      <c r="V13" s="146">
        <v>6</v>
      </c>
      <c r="W13" s="43">
        <f t="shared" si="2"/>
        <v>0.83333333333333337</v>
      </c>
      <c r="X13" s="127">
        <f t="shared" si="13"/>
        <v>1.9379844961240311</v>
      </c>
      <c r="Y13" s="93" t="str">
        <f t="shared" si="14"/>
        <v>+P</v>
      </c>
      <c r="Z13" s="138">
        <v>0.43</v>
      </c>
      <c r="AA13" s="147">
        <v>20</v>
      </c>
      <c r="AB13" s="143">
        <v>39</v>
      </c>
      <c r="AC13" s="48">
        <f t="shared" si="15"/>
        <v>0.51282051282051277</v>
      </c>
      <c r="AD13" s="127">
        <f t="shared" si="3"/>
        <v>1.1926058437686344</v>
      </c>
      <c r="AE13" s="93" t="str">
        <f t="shared" si="4"/>
        <v>+P</v>
      </c>
      <c r="AF13" s="118">
        <v>0.87</v>
      </c>
      <c r="AG13" s="144">
        <v>24</v>
      </c>
      <c r="AH13" s="144">
        <v>27</v>
      </c>
      <c r="AI13" s="48">
        <f t="shared" si="16"/>
        <v>0.88888888888888884</v>
      </c>
      <c r="AJ13" s="127">
        <f t="shared" si="5"/>
        <v>1.0217113665389528</v>
      </c>
      <c r="AK13" s="93" t="str">
        <f t="shared" si="6"/>
        <v>MP</v>
      </c>
    </row>
    <row r="14" spans="1:37" hidden="1" x14ac:dyDescent="0.3">
      <c r="A14" s="11">
        <v>602</v>
      </c>
      <c r="B14" s="14" t="s">
        <v>60</v>
      </c>
      <c r="C14" s="29">
        <f t="shared" si="0"/>
        <v>5</v>
      </c>
      <c r="D14" s="30">
        <f t="shared" si="1"/>
        <v>1</v>
      </c>
      <c r="E14" s="36">
        <v>637</v>
      </c>
      <c r="F14" s="35">
        <f t="shared" si="7"/>
        <v>1.0879120879120878</v>
      </c>
      <c r="G14" s="33">
        <v>584</v>
      </c>
      <c r="H14" s="33">
        <v>693</v>
      </c>
      <c r="I14" s="34" t="str">
        <f t="shared" si="8"/>
        <v>+P</v>
      </c>
      <c r="J14" s="36">
        <v>21</v>
      </c>
      <c r="K14" s="35">
        <f t="shared" si="9"/>
        <v>1.1428571428571428</v>
      </c>
      <c r="L14" s="33">
        <v>20</v>
      </c>
      <c r="M14" s="33">
        <v>24</v>
      </c>
      <c r="N14" s="34" t="str">
        <f t="shared" si="10"/>
        <v>+P</v>
      </c>
      <c r="O14" s="91">
        <v>0.43</v>
      </c>
      <c r="P14" s="143">
        <v>251</v>
      </c>
      <c r="Q14" s="35">
        <v>0.36429608127721336</v>
      </c>
      <c r="R14" s="35">
        <f t="shared" si="11"/>
        <v>0.8472001890167753</v>
      </c>
      <c r="S14" s="27" t="str">
        <f t="shared" si="12"/>
        <v>-P</v>
      </c>
      <c r="T14" s="141">
        <v>0.43</v>
      </c>
      <c r="U14" s="146">
        <v>25</v>
      </c>
      <c r="V14" s="146">
        <v>28</v>
      </c>
      <c r="W14" s="43">
        <f t="shared" si="2"/>
        <v>0.8928571428571429</v>
      </c>
      <c r="X14" s="127">
        <f t="shared" si="13"/>
        <v>2.0764119601328903</v>
      </c>
      <c r="Y14" s="93" t="str">
        <f t="shared" si="14"/>
        <v>+P</v>
      </c>
      <c r="Z14" s="138">
        <v>0.43</v>
      </c>
      <c r="AA14" s="147">
        <v>75</v>
      </c>
      <c r="AB14" s="143">
        <v>145</v>
      </c>
      <c r="AC14" s="48">
        <f t="shared" si="15"/>
        <v>0.51724137931034486</v>
      </c>
      <c r="AD14" s="127">
        <f t="shared" si="3"/>
        <v>1.2028869286287089</v>
      </c>
      <c r="AE14" s="93" t="str">
        <f t="shared" si="4"/>
        <v>+P</v>
      </c>
      <c r="AF14" s="118">
        <v>0.87</v>
      </c>
      <c r="AG14" s="144">
        <v>113</v>
      </c>
      <c r="AH14" s="144">
        <v>131</v>
      </c>
      <c r="AI14" s="48">
        <f t="shared" si="16"/>
        <v>0.86259541984732824</v>
      </c>
      <c r="AJ14" s="127">
        <f t="shared" si="5"/>
        <v>0.99148898833026233</v>
      </c>
      <c r="AK14" s="93" t="str">
        <f t="shared" si="6"/>
        <v>MP</v>
      </c>
    </row>
    <row r="15" spans="1:37" s="78" customFormat="1" hidden="1" x14ac:dyDescent="0.3">
      <c r="A15" s="56"/>
      <c r="B15" s="63" t="s">
        <v>61</v>
      </c>
      <c r="C15" s="66"/>
      <c r="D15" s="67"/>
      <c r="E15" s="68"/>
      <c r="F15" s="69" t="str">
        <f t="shared" si="7"/>
        <v>NA</v>
      </c>
      <c r="G15" s="70" t="s">
        <v>24</v>
      </c>
      <c r="H15" s="62">
        <v>5839</v>
      </c>
      <c r="I15" s="71" t="str">
        <f t="shared" si="8"/>
        <v>NA</v>
      </c>
      <c r="J15" s="68"/>
      <c r="K15" s="35" t="str">
        <f t="shared" si="9"/>
        <v>NA</v>
      </c>
      <c r="L15" s="70"/>
      <c r="N15" s="34" t="str">
        <f t="shared" si="10"/>
        <v>NA</v>
      </c>
      <c r="O15" s="94"/>
      <c r="P15" s="62">
        <v>2959</v>
      </c>
      <c r="Q15" s="69">
        <v>0.50746012690790598</v>
      </c>
      <c r="R15" s="69" t="str">
        <f t="shared" si="11"/>
        <v>NA</v>
      </c>
      <c r="S15" s="72" t="str">
        <f t="shared" si="12"/>
        <v>NA</v>
      </c>
      <c r="T15" s="142"/>
      <c r="U15" s="73">
        <v>143</v>
      </c>
      <c r="V15" s="73">
        <v>343</v>
      </c>
      <c r="W15" s="74">
        <f t="shared" si="2"/>
        <v>0.41690962099125367</v>
      </c>
      <c r="X15" s="127" t="str">
        <f t="shared" ref="X15" si="17">IF(T15="","NA",W15/T15)</f>
        <v>NA</v>
      </c>
      <c r="Y15" s="93" t="str">
        <f t="shared" ref="Y15" si="18">IF(T15="","NA",IF(X15&gt;=1.05,"+P",(IF(X15&gt;=0.95,"MP","-P"))))</f>
        <v>NA</v>
      </c>
      <c r="Z15" s="75"/>
      <c r="AA15" s="76">
        <v>1335</v>
      </c>
      <c r="AB15" s="76">
        <v>2647</v>
      </c>
      <c r="AC15" s="77">
        <f t="shared" si="15"/>
        <v>0.50434454098979975</v>
      </c>
      <c r="AD15" s="127" t="str">
        <f t="shared" si="3"/>
        <v>NA</v>
      </c>
      <c r="AE15" s="93" t="str">
        <f t="shared" si="4"/>
        <v>NA</v>
      </c>
      <c r="AF15" s="75"/>
      <c r="AG15" s="76">
        <v>3388</v>
      </c>
      <c r="AH15" s="76">
        <v>3840</v>
      </c>
      <c r="AI15" s="77">
        <f t="shared" si="16"/>
        <v>0.8822916666666667</v>
      </c>
      <c r="AJ15" s="127" t="str">
        <f t="shared" si="5"/>
        <v>NA</v>
      </c>
      <c r="AK15" s="93" t="str">
        <f t="shared" si="6"/>
        <v>NA</v>
      </c>
    </row>
    <row r="16" spans="1:37" ht="15" hidden="1" thickBot="1" x14ac:dyDescent="0.35">
      <c r="A16" s="21"/>
      <c r="B16" s="24" t="s">
        <v>62</v>
      </c>
      <c r="C16" s="22">
        <f t="shared" ref="C16" si="19">COUNTIF(I16:AK16, "+p") + COUNTIF(I16:AK16, "MP")</f>
        <v>6</v>
      </c>
      <c r="D16" s="23">
        <f t="shared" ref="D16" si="20">COUNTIF(I16:AK16,"-P")</f>
        <v>0</v>
      </c>
      <c r="E16" s="28">
        <v>6215</v>
      </c>
      <c r="F16" s="32">
        <f t="shared" si="7"/>
        <v>1.096379726468222</v>
      </c>
      <c r="G16" s="25">
        <v>5698</v>
      </c>
      <c r="H16" s="31">
        <v>6814</v>
      </c>
      <c r="I16" s="23" t="str">
        <f t="shared" si="8"/>
        <v>+P</v>
      </c>
      <c r="J16" s="28">
        <v>203</v>
      </c>
      <c r="K16" s="32">
        <f t="shared" si="9"/>
        <v>1.5517241379310345</v>
      </c>
      <c r="L16" s="25">
        <v>187</v>
      </c>
      <c r="M16" s="31">
        <v>315</v>
      </c>
      <c r="N16" s="23" t="str">
        <f t="shared" si="10"/>
        <v>+P</v>
      </c>
      <c r="O16" s="92">
        <v>0.43</v>
      </c>
      <c r="P16" s="25">
        <v>3563</v>
      </c>
      <c r="Q16" s="32">
        <v>0.52458775029446403</v>
      </c>
      <c r="R16" s="32">
        <f t="shared" si="11"/>
        <v>1.2199715123127071</v>
      </c>
      <c r="S16" s="26" t="str">
        <f t="shared" si="12"/>
        <v>+P</v>
      </c>
      <c r="T16" s="115">
        <v>0.43</v>
      </c>
      <c r="U16" s="25">
        <v>460</v>
      </c>
      <c r="V16" s="25">
        <v>1111</v>
      </c>
      <c r="W16" s="32">
        <f t="shared" si="2"/>
        <v>0.41404140414041402</v>
      </c>
      <c r="X16" s="32">
        <f t="shared" ref="X16" si="21">IF(T16="","NA",W16/T16)</f>
        <v>0.96288698637305592</v>
      </c>
      <c r="Y16" s="113" t="str">
        <f t="shared" ref="Y16" si="22">IF(T16="","NA",IF(X16&gt;=1.05,"+P",(IF(X16&gt;=0.95,"MP","-P"))))</f>
        <v>MP</v>
      </c>
      <c r="Z16" s="115">
        <v>0.43</v>
      </c>
      <c r="AA16" s="25">
        <v>12523</v>
      </c>
      <c r="AB16" s="25">
        <v>21412</v>
      </c>
      <c r="AC16" s="32">
        <f t="shared" si="15"/>
        <v>0.58485895759387263</v>
      </c>
      <c r="AD16" s="130">
        <f t="shared" ref="AD16" si="23">IF(Z16="","NA",AC16/Z16)</f>
        <v>1.3601371106834248</v>
      </c>
      <c r="AE16" s="113" t="str">
        <f t="shared" ref="AE16" si="24">IF(Z16="","NA",IF(AD16&gt;=1.05,"+P",(IF(AD16&gt;=0.95,"MP","-P"))))</f>
        <v>+P</v>
      </c>
      <c r="AF16" s="120">
        <v>0.87</v>
      </c>
      <c r="AG16" s="25">
        <v>14654</v>
      </c>
      <c r="AH16" s="25">
        <v>16943</v>
      </c>
      <c r="AI16" s="32">
        <f t="shared" si="16"/>
        <v>0.86489995868500269</v>
      </c>
      <c r="AJ16" s="130">
        <f t="shared" ref="AJ16" si="25">IF(AF16="","NA",AI16/AF16)</f>
        <v>0.99413788354598009</v>
      </c>
      <c r="AK16" s="113" t="str">
        <f t="shared" ref="AK16" si="26">IF(AF16="","NA",IF(AJ16&gt;=1.05,"+P",(IF(AJ16&gt;=0.95,"MP","-P"))))</f>
        <v>MP</v>
      </c>
    </row>
    <row r="17" spans="1:37" ht="20.100000000000001" hidden="1" customHeight="1" x14ac:dyDescent="0.3">
      <c r="A17" s="165" t="s">
        <v>63</v>
      </c>
      <c r="B17" s="61" t="s">
        <v>3</v>
      </c>
      <c r="I17" s="57">
        <f>COUNTIF(I3:I14, "+p") + COUNTIF(I3:I14, "MP")</f>
        <v>6</v>
      </c>
      <c r="N17" s="57">
        <f>COUNTIF(N3:N14, "+p") + COUNTIF(N3:N14, "MP")</f>
        <v>10</v>
      </c>
      <c r="S17" s="57">
        <f>COUNTIF(S3:S14, "+p") + COUNTIF(S3:S14, "MP")</f>
        <v>7</v>
      </c>
      <c r="Y17" s="136">
        <f>COUNTIF(Y3:Y14, "+p") + COUNTIF(Y3:Y14, "MP")</f>
        <v>9</v>
      </c>
      <c r="AE17" s="136">
        <f>COUNTIF(AE3:AE14, "+p") + COUNTIF(AE3:AE14, "MP")</f>
        <v>12</v>
      </c>
      <c r="AK17" s="136">
        <f>COUNTIF(AK3:AK14, "+p") + COUNTIF(AK3:AK14, "MP")</f>
        <v>11</v>
      </c>
    </row>
    <row r="18" spans="1:37" ht="20.100000000000001" hidden="1" customHeight="1" thickBot="1" x14ac:dyDescent="0.35">
      <c r="A18" s="166"/>
      <c r="B18" s="59" t="s">
        <v>4</v>
      </c>
      <c r="I18" s="58">
        <f>COUNTIF(I3:I14,"-P")</f>
        <v>6</v>
      </c>
      <c r="N18" s="58">
        <f>COUNTIF(N3:N14,"-P")</f>
        <v>2</v>
      </c>
      <c r="S18" s="58">
        <f>COUNTIF(S3:S14,"-P")</f>
        <v>5</v>
      </c>
      <c r="Y18" s="58">
        <f>COUNTIF(Y3:Y14,"-P")</f>
        <v>3</v>
      </c>
      <c r="AE18" s="58">
        <f>COUNTIF(AE3:AE14,"-P")</f>
        <v>0</v>
      </c>
      <c r="AK18" s="58">
        <f>COUNTIF(AK3:AK14,"-P")</f>
        <v>1</v>
      </c>
    </row>
    <row r="19" spans="1:37" ht="27.6" hidden="1" x14ac:dyDescent="0.3">
      <c r="A19" s="4"/>
      <c r="B19" s="7" t="s">
        <v>64</v>
      </c>
    </row>
  </sheetData>
  <sheetProtection algorithmName="SHA-512" hashValue="DGWo9C0gBEUkmIDjw982Z8SrL/WeQyzABzx+vHKirYDShs7GT79cX6zModF+o3eIyxaOUw+o95uUoy3zQ2Basw==" saltValue="2hV1vytcPSJHuo+KjpzBSw==" spinCount="100000" sheet="1" objects="1" scenarios="1"/>
  <autoFilter ref="A2:AK19" xr:uid="{84CC7E9F-C959-4CA4-94EF-F2833DA453B3}">
    <filterColumn colId="1">
      <filters>
        <filter val="Austin Community College"/>
        <filter val="Brownsville ISD"/>
        <filter val="Community Action, Inc."/>
        <filter val="South Texas College"/>
        <filter val="Southwest Texas College"/>
        <filter val="Victoria College"/>
      </filters>
    </filterColumn>
  </autoFilter>
  <sortState xmlns:xlrd2="http://schemas.microsoft.com/office/spreadsheetml/2017/richdata2" ref="A3:AK14">
    <sortCondition ref="A3:A14"/>
  </sortState>
  <mergeCells count="1">
    <mergeCell ref="A17:A18"/>
  </mergeCells>
  <conditionalFormatting sqref="I4:I16 S4:S16 N4:N16">
    <cfRule type="cellIs" dxfId="47" priority="43" operator="equal">
      <formula>"+P"</formula>
    </cfRule>
    <cfRule type="cellIs" dxfId="46" priority="44" operator="equal">
      <formula>"MP"</formula>
    </cfRule>
    <cfRule type="cellIs" dxfId="45" priority="45" operator="equal">
      <formula>"-P"</formula>
    </cfRule>
  </conditionalFormatting>
  <conditionalFormatting sqref="I3">
    <cfRule type="cellIs" dxfId="44" priority="31" operator="equal">
      <formula>"+P"</formula>
    </cfRule>
    <cfRule type="cellIs" dxfId="43" priority="32" operator="equal">
      <formula>"MP"</formula>
    </cfRule>
    <cfRule type="cellIs" dxfId="42" priority="33" operator="equal">
      <formula>"-P"</formula>
    </cfRule>
  </conditionalFormatting>
  <conditionalFormatting sqref="N3">
    <cfRule type="cellIs" dxfId="41" priority="28" operator="equal">
      <formula>"+P"</formula>
    </cfRule>
    <cfRule type="cellIs" dxfId="40" priority="29" operator="equal">
      <formula>"MP"</formula>
    </cfRule>
    <cfRule type="cellIs" dxfId="39" priority="30" operator="equal">
      <formula>"-P"</formula>
    </cfRule>
  </conditionalFormatting>
  <conditionalFormatting sqref="S3">
    <cfRule type="cellIs" dxfId="38" priority="25" operator="equal">
      <formula>"+P"</formula>
    </cfRule>
    <cfRule type="cellIs" dxfId="37" priority="26" operator="equal">
      <formula>"MP"</formula>
    </cfRule>
    <cfRule type="cellIs" dxfId="36" priority="27" operator="equal">
      <formula>"-P"</formula>
    </cfRule>
  </conditionalFormatting>
  <conditionalFormatting sqref="Y3:Y15">
    <cfRule type="cellIs" dxfId="35" priority="22" operator="equal">
      <formula>"+P"</formula>
    </cfRule>
    <cfRule type="cellIs" dxfId="34" priority="23" operator="equal">
      <formula>"MP"</formula>
    </cfRule>
    <cfRule type="cellIs" dxfId="33" priority="24" operator="equal">
      <formula>"-P"</formula>
    </cfRule>
  </conditionalFormatting>
  <conditionalFormatting sqref="Y16">
    <cfRule type="cellIs" dxfId="32" priority="19" operator="equal">
      <formula>"+P"</formula>
    </cfRule>
    <cfRule type="cellIs" dxfId="31" priority="20" operator="equal">
      <formula>"MP"</formula>
    </cfRule>
    <cfRule type="cellIs" dxfId="30" priority="21" operator="equal">
      <formula>"-P"</formula>
    </cfRule>
  </conditionalFormatting>
  <conditionalFormatting sqref="AE3:AE15">
    <cfRule type="cellIs" dxfId="29" priority="13" operator="equal">
      <formula>"+P"</formula>
    </cfRule>
    <cfRule type="cellIs" dxfId="28" priority="14" operator="equal">
      <formula>"MP"</formula>
    </cfRule>
    <cfRule type="cellIs" dxfId="27" priority="15" operator="equal">
      <formula>"-P"</formula>
    </cfRule>
  </conditionalFormatting>
  <conditionalFormatting sqref="AE16">
    <cfRule type="cellIs" dxfId="26" priority="10" operator="equal">
      <formula>"+P"</formula>
    </cfRule>
    <cfRule type="cellIs" dxfId="25" priority="11" operator="equal">
      <formula>"MP"</formula>
    </cfRule>
    <cfRule type="cellIs" dxfId="24" priority="12" operator="equal">
      <formula>"-P"</formula>
    </cfRule>
  </conditionalFormatting>
  <conditionalFormatting sqref="AK3:AK15">
    <cfRule type="cellIs" dxfId="23" priority="4" operator="equal">
      <formula>"+P"</formula>
    </cfRule>
    <cfRule type="cellIs" dxfId="22" priority="5" operator="equal">
      <formula>"MP"</formula>
    </cfRule>
    <cfRule type="cellIs" dxfId="21" priority="6" operator="equal">
      <formula>"-P"</formula>
    </cfRule>
  </conditionalFormatting>
  <conditionalFormatting sqref="AK16">
    <cfRule type="cellIs" dxfId="20" priority="1" operator="equal">
      <formula>"+P"</formula>
    </cfRule>
    <cfRule type="cellIs" dxfId="19" priority="2" operator="equal">
      <formula>"MP"</formula>
    </cfRule>
    <cfRule type="cellIs" dxfId="18" priority="3" operator="equal">
      <formula>"-P"</formula>
    </cfRule>
  </conditionalFormatting>
  <pageMargins left="0.7" right="0.7" top="0.75" bottom="0.75" header="0.3" footer="0.3"/>
  <pageSetup paperSize="5" scale="50" orientation="landscape" r:id="rId1"/>
  <headerFooter>
    <oddHeader>&amp;CAEL Monthly Performance Review - 243</oddHeader>
    <oddFooter>&amp;LJune 2026&amp;RTWC, Division of Information Innovation and Insight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F63"/>
  <sheetViews>
    <sheetView tabSelected="1" zoomScale="72" zoomScaleNormal="72" workbookViewId="0">
      <pane ySplit="2" topLeftCell="A3" activePane="bottomLeft" state="frozen"/>
      <selection pane="bottomLeft" activeCell="A3" sqref="A3"/>
    </sheetView>
  </sheetViews>
  <sheetFormatPr defaultRowHeight="14.4" x14ac:dyDescent="0.3"/>
  <cols>
    <col min="1" max="1" width="9.44140625" customWidth="1"/>
    <col min="2" max="2" width="38" bestFit="1" customWidth="1"/>
    <col min="3" max="3" width="8.77734375" customWidth="1"/>
    <col min="4" max="4" width="11.109375" customWidth="1"/>
    <col min="5" max="5" width="8.77734375" customWidth="1"/>
    <col min="6" max="6" width="10.77734375" customWidth="1"/>
    <col min="7" max="7" width="8.77734375" customWidth="1"/>
    <col min="8" max="8" width="8.21875" customWidth="1"/>
    <col min="9" max="9" width="8.77734375" customWidth="1"/>
    <col min="10" max="10" width="11.109375" customWidth="1"/>
    <col min="11" max="11" width="8.77734375" customWidth="1"/>
    <col min="12" max="12" width="10.33203125" customWidth="1"/>
    <col min="13" max="13" width="8.77734375" customWidth="1"/>
    <col min="14" max="14" width="7.5546875" customWidth="1"/>
    <col min="15" max="16" width="14.77734375" customWidth="1"/>
    <col min="17" max="17" width="8.77734375" customWidth="1"/>
    <col min="18" max="18" width="7.44140625" customWidth="1"/>
    <col min="19" max="19" width="8.77734375" customWidth="1"/>
    <col min="20" max="20" width="10.77734375" customWidth="1"/>
    <col min="21" max="21" width="8.77734375" customWidth="1"/>
    <col min="22" max="22" width="10.33203125" customWidth="1"/>
    <col min="23" max="23" width="8.77734375" customWidth="1"/>
    <col min="24" max="24" width="8.33203125" customWidth="1"/>
    <col min="25" max="25" width="8.77734375" customWidth="1"/>
    <col min="26" max="27" width="9.88671875" customWidth="1"/>
    <col min="28" max="28" width="8.77734375" customWidth="1"/>
    <col min="29" max="29" width="10.109375" customWidth="1"/>
    <col min="30" max="30" width="10" customWidth="1"/>
    <col min="31" max="31" width="11.5546875" customWidth="1"/>
    <col min="32" max="32" width="11" customWidth="1"/>
  </cols>
  <sheetData>
    <row r="1" spans="1:32" ht="29.4" customHeight="1" x14ac:dyDescent="0.3">
      <c r="A1" s="2"/>
      <c r="B1" s="100"/>
      <c r="C1" s="105" t="s">
        <v>80</v>
      </c>
      <c r="D1" s="106"/>
      <c r="E1" s="106"/>
      <c r="F1" s="106"/>
      <c r="G1" s="107"/>
      <c r="H1" s="107"/>
      <c r="I1" s="8" t="s">
        <v>81</v>
      </c>
      <c r="J1" s="108"/>
      <c r="K1" s="9"/>
      <c r="L1" s="9"/>
      <c r="M1" s="9"/>
      <c r="N1" s="109"/>
      <c r="O1" s="8" t="s">
        <v>82</v>
      </c>
      <c r="P1" s="9"/>
      <c r="Q1" s="9"/>
      <c r="R1" s="122"/>
      <c r="S1" s="17" t="s">
        <v>83</v>
      </c>
      <c r="T1" s="9"/>
      <c r="U1" s="9"/>
      <c r="V1" s="9"/>
      <c r="W1" s="9"/>
      <c r="X1" s="10"/>
      <c r="Y1" s="20" t="s">
        <v>84</v>
      </c>
      <c r="Z1" s="3"/>
      <c r="AA1" s="3"/>
      <c r="AB1" s="3"/>
      <c r="AC1" s="19"/>
      <c r="AD1" s="8" t="s">
        <v>66</v>
      </c>
      <c r="AE1" s="9"/>
      <c r="AF1" s="10"/>
    </row>
    <row r="2" spans="1:32" s="159" customFormat="1" ht="48" x14ac:dyDescent="0.3">
      <c r="A2" s="151" t="s">
        <v>1</v>
      </c>
      <c r="B2" s="152" t="s">
        <v>2</v>
      </c>
      <c r="C2" s="153" t="s">
        <v>5</v>
      </c>
      <c r="D2" s="154" t="s">
        <v>14</v>
      </c>
      <c r="E2" s="154" t="s">
        <v>15</v>
      </c>
      <c r="F2" s="154" t="s">
        <v>16</v>
      </c>
      <c r="G2" s="151" t="s">
        <v>12</v>
      </c>
      <c r="H2" s="152" t="s">
        <v>13</v>
      </c>
      <c r="I2" s="153" t="s">
        <v>5</v>
      </c>
      <c r="J2" s="151" t="s">
        <v>67</v>
      </c>
      <c r="K2" s="151" t="s">
        <v>15</v>
      </c>
      <c r="L2" s="151" t="s">
        <v>68</v>
      </c>
      <c r="M2" s="151" t="s">
        <v>12</v>
      </c>
      <c r="N2" s="152" t="s">
        <v>13</v>
      </c>
      <c r="O2" s="153" t="s">
        <v>5</v>
      </c>
      <c r="P2" s="154" t="s">
        <v>69</v>
      </c>
      <c r="Q2" s="151" t="s">
        <v>12</v>
      </c>
      <c r="R2" s="155" t="s">
        <v>13</v>
      </c>
      <c r="S2" s="156" t="s">
        <v>5</v>
      </c>
      <c r="T2" s="154" t="s">
        <v>70</v>
      </c>
      <c r="U2" s="154" t="s">
        <v>15</v>
      </c>
      <c r="V2" s="154" t="s">
        <v>71</v>
      </c>
      <c r="W2" s="151" t="s">
        <v>12</v>
      </c>
      <c r="X2" s="155" t="s">
        <v>13</v>
      </c>
      <c r="Y2" s="156" t="s">
        <v>5</v>
      </c>
      <c r="Z2" s="151" t="s">
        <v>10</v>
      </c>
      <c r="AA2" s="151" t="s">
        <v>11</v>
      </c>
      <c r="AB2" s="151" t="s">
        <v>12</v>
      </c>
      <c r="AC2" s="155" t="s">
        <v>13</v>
      </c>
      <c r="AD2" s="157" t="s">
        <v>72</v>
      </c>
      <c r="AE2" s="154" t="s">
        <v>73</v>
      </c>
      <c r="AF2" s="158" t="s">
        <v>74</v>
      </c>
    </row>
    <row r="3" spans="1:32" x14ac:dyDescent="0.3">
      <c r="A3" s="12">
        <v>552</v>
      </c>
      <c r="B3" s="101" t="s">
        <v>21</v>
      </c>
      <c r="C3" s="114">
        <v>0.42499999999999999</v>
      </c>
      <c r="D3" s="143">
        <v>66</v>
      </c>
      <c r="E3" s="143">
        <v>141</v>
      </c>
      <c r="F3" s="35">
        <f t="shared" ref="F3:F34" si="0">IF(E3&gt;0,D3/E3,0)</f>
        <v>0.46808510638297873</v>
      </c>
      <c r="G3" s="127">
        <f>IF(C3="","NA",F3/C3)</f>
        <v>1.1013767209011265</v>
      </c>
      <c r="H3" s="93" t="str">
        <f>IF(C3="","NA",IF(G3&gt;=1.05,"+P",(IF(G3&gt;=0.95,"MP","-P"))))</f>
        <v>+P</v>
      </c>
      <c r="I3" s="110">
        <v>0.43</v>
      </c>
      <c r="J3" s="143">
        <v>202</v>
      </c>
      <c r="K3" s="143">
        <v>296</v>
      </c>
      <c r="L3" s="35">
        <f>IF(K3&gt;0,J3/K3,0)</f>
        <v>0.68243243243243246</v>
      </c>
      <c r="M3" s="127">
        <f>IF(I3="","NA",L3/I3)</f>
        <v>1.5870521684475174</v>
      </c>
      <c r="N3" s="116" t="str">
        <f>IF(I3="","NA",IF(M3&gt;=1.05,"+P",(IF(M3&gt;=0.95,"MP","-P"))))</f>
        <v>+P</v>
      </c>
      <c r="O3" s="124">
        <v>6400</v>
      </c>
      <c r="P3" s="121">
        <v>5032.67</v>
      </c>
      <c r="Q3" s="35">
        <f>IF(O3="","NA",P3/O3)</f>
        <v>0.78635468750000004</v>
      </c>
      <c r="R3" s="93" t="str">
        <f>IF(M3="","NA",IF(Q3&gt;=1.05,"+P",(IF(Q3&gt;=0.95,"MP","-P"))))</f>
        <v>-P</v>
      </c>
      <c r="S3" s="118">
        <v>0.41099999999999998</v>
      </c>
      <c r="T3" s="143">
        <v>212</v>
      </c>
      <c r="U3" s="143">
        <v>325</v>
      </c>
      <c r="V3" s="35">
        <f>IF(U3&gt;0,T3/U3,0)</f>
        <v>0.65230769230769226</v>
      </c>
      <c r="W3" s="127">
        <f>IF(S3="","NA",V3/S3)</f>
        <v>1.5871233389481565</v>
      </c>
      <c r="X3" s="93" t="str">
        <f>IF(S3="","NA",IF(W3&gt;=1.05,"+P",(IF(W3&gt;=0.95,"MP","-P"))))</f>
        <v>+P</v>
      </c>
      <c r="Y3" s="110">
        <v>0.43</v>
      </c>
      <c r="Z3" s="143">
        <v>245</v>
      </c>
      <c r="AA3" s="35">
        <v>0.51690000000000003</v>
      </c>
      <c r="AB3" s="35">
        <f>IF(Y3="","NA",AA3/Y3)</f>
        <v>1.202093023255814</v>
      </c>
      <c r="AC3" s="93" t="str">
        <f>IF(Y3="","NA",IF(AB3&gt;=1.05,"+P",(IF(AB3&gt;=0.95,"MP","-P"))))</f>
        <v>+P</v>
      </c>
      <c r="AD3" s="148">
        <v>134</v>
      </c>
      <c r="AE3" s="143">
        <v>228</v>
      </c>
      <c r="AF3" s="42">
        <f>IF(AE3&gt;0,AD3/AE3,0)</f>
        <v>0.58771929824561409</v>
      </c>
    </row>
    <row r="4" spans="1:32" x14ac:dyDescent="0.3">
      <c r="A4" s="47">
        <v>553</v>
      </c>
      <c r="B4" s="101" t="s">
        <v>22</v>
      </c>
      <c r="C4" s="114">
        <v>0.42499999999999999</v>
      </c>
      <c r="D4" s="143">
        <v>305</v>
      </c>
      <c r="E4" s="143">
        <v>684</v>
      </c>
      <c r="F4" s="35">
        <f t="shared" si="0"/>
        <v>0.44590643274853803</v>
      </c>
      <c r="G4" s="128">
        <f t="shared" ref="G4:G59" si="1">IF(C4="","NA",F4/C4)</f>
        <v>1.0491916064671483</v>
      </c>
      <c r="H4" s="93" t="str">
        <f t="shared" ref="H4:H59" si="2">IF(C4="","NA",IF(G4&gt;=1.05,"+P",(IF(G4&gt;=0.95,"MP","-P"))))</f>
        <v>MP</v>
      </c>
      <c r="I4" s="110">
        <v>0.43</v>
      </c>
      <c r="J4" s="143">
        <v>352</v>
      </c>
      <c r="K4" s="143">
        <v>621</v>
      </c>
      <c r="L4" s="35">
        <f t="shared" ref="L4:L16" si="3">IF(K4&gt;0,J4/K4,0)</f>
        <v>0.56682769726247983</v>
      </c>
      <c r="M4" s="128">
        <f t="shared" ref="M4:M59" si="4">IF(I4="","NA",L4/I4)</f>
        <v>1.3182039471220461</v>
      </c>
      <c r="N4" s="116" t="str">
        <f t="shared" ref="N4:N59" si="5">IF(I4="","NA",IF(M4&gt;=1.05,"+P",(IF(M4&gt;=0.95,"MP","-P"))))</f>
        <v>+P</v>
      </c>
      <c r="O4" s="124">
        <v>6400</v>
      </c>
      <c r="P4" s="121">
        <v>7049.375</v>
      </c>
      <c r="Q4" s="35">
        <f t="shared" ref="Q4:Q59" si="6">IF(O4="","NA",P4/O4)</f>
        <v>1.1014648437500001</v>
      </c>
      <c r="R4" s="93" t="str">
        <f t="shared" ref="R4:R59" si="7">IF(M4="","NA",IF(Q4&gt;=1.05,"+P",(IF(Q4&gt;=0.95,"MP","-P"))))</f>
        <v>+P</v>
      </c>
      <c r="S4" s="118">
        <v>0.41099999999999998</v>
      </c>
      <c r="T4" s="143">
        <v>1349</v>
      </c>
      <c r="U4" s="143">
        <v>2349</v>
      </c>
      <c r="V4" s="35">
        <f t="shared" ref="V4:V59" si="8">IF(U4&gt;0,T4/U4,0)</f>
        <v>0.57428693060876967</v>
      </c>
      <c r="W4" s="128">
        <f t="shared" ref="W4:W59" si="9">IF(S4="","NA",V4/S4)</f>
        <v>1.3972918019678096</v>
      </c>
      <c r="X4" s="93" t="str">
        <f t="shared" ref="X4:X59" si="10">IF(S4="","NA",IF(W4&gt;=1.05,"+P",(IF(W4&gt;=0.95,"MP","-P"))))</f>
        <v>+P</v>
      </c>
      <c r="Y4" s="110">
        <v>0.43</v>
      </c>
      <c r="Z4" s="143">
        <v>514</v>
      </c>
      <c r="AA4" s="35">
        <v>0.44500000000000001</v>
      </c>
      <c r="AB4" s="35">
        <f t="shared" ref="AB4:AB16" si="11">IF(Y4="","NA",AA4/Y4)</f>
        <v>1.0348837209302326</v>
      </c>
      <c r="AC4" s="93" t="str">
        <f t="shared" ref="AC4:AC16" si="12">IF(Y4="","NA",IF(AB4&gt;=1.05,"+P",(IF(AB4&gt;=0.95,"MP","-P"))))</f>
        <v>MP</v>
      </c>
      <c r="AD4" s="148">
        <v>1003</v>
      </c>
      <c r="AE4" s="143">
        <v>1373</v>
      </c>
      <c r="AF4" s="42">
        <f t="shared" ref="AF4:AF16" si="13">IF(AE4&gt;0,AD4/AE4,0)</f>
        <v>0.73051711580480694</v>
      </c>
    </row>
    <row r="5" spans="1:32" x14ac:dyDescent="0.3">
      <c r="A5" s="12">
        <v>554</v>
      </c>
      <c r="B5" s="101" t="s">
        <v>23</v>
      </c>
      <c r="C5" s="114">
        <v>0.42499999999999999</v>
      </c>
      <c r="D5" s="143">
        <v>77</v>
      </c>
      <c r="E5" s="143">
        <v>161</v>
      </c>
      <c r="F5" s="35">
        <f t="shared" si="0"/>
        <v>0.47826086956521741</v>
      </c>
      <c r="G5" s="128">
        <f t="shared" si="1"/>
        <v>1.1253196930946292</v>
      </c>
      <c r="H5" s="93" t="str">
        <f t="shared" si="2"/>
        <v>+P</v>
      </c>
      <c r="I5" s="110">
        <v>0.43</v>
      </c>
      <c r="J5" s="143">
        <v>205</v>
      </c>
      <c r="K5" s="143">
        <v>313</v>
      </c>
      <c r="L5" s="35">
        <f t="shared" si="3"/>
        <v>0.65495207667731625</v>
      </c>
      <c r="M5" s="128">
        <f t="shared" si="4"/>
        <v>1.5231443643658518</v>
      </c>
      <c r="N5" s="116" t="str">
        <f t="shared" si="5"/>
        <v>+P</v>
      </c>
      <c r="O5" s="124">
        <v>6400</v>
      </c>
      <c r="P5" s="121">
        <v>6644.64</v>
      </c>
      <c r="Q5" s="35">
        <f t="shared" si="6"/>
        <v>1.038225</v>
      </c>
      <c r="R5" s="93" t="str">
        <f t="shared" si="7"/>
        <v>MP</v>
      </c>
      <c r="S5" s="118">
        <v>0.41099999999999998</v>
      </c>
      <c r="T5" s="143">
        <v>310</v>
      </c>
      <c r="U5" s="143">
        <v>506</v>
      </c>
      <c r="V5" s="35">
        <f t="shared" si="8"/>
        <v>0.61264822134387353</v>
      </c>
      <c r="W5" s="128">
        <f t="shared" si="9"/>
        <v>1.490628275775848</v>
      </c>
      <c r="X5" s="93" t="str">
        <f t="shared" si="10"/>
        <v>+P</v>
      </c>
      <c r="Y5" s="110">
        <v>0.43</v>
      </c>
      <c r="Z5" s="143">
        <v>8</v>
      </c>
      <c r="AA5" s="35">
        <v>0.32</v>
      </c>
      <c r="AB5" s="35">
        <f t="shared" si="11"/>
        <v>0.7441860465116279</v>
      </c>
      <c r="AC5" s="93" t="str">
        <f t="shared" si="12"/>
        <v>-P</v>
      </c>
      <c r="AD5" s="148">
        <v>215</v>
      </c>
      <c r="AE5" s="143">
        <v>300</v>
      </c>
      <c r="AF5" s="42">
        <f t="shared" si="13"/>
        <v>0.71666666666666667</v>
      </c>
    </row>
    <row r="6" spans="1:32" x14ac:dyDescent="0.3">
      <c r="A6" s="12">
        <v>555</v>
      </c>
      <c r="B6" s="101" t="s">
        <v>25</v>
      </c>
      <c r="C6" s="114">
        <v>0.42499999999999999</v>
      </c>
      <c r="D6" s="143">
        <v>21</v>
      </c>
      <c r="E6" s="143">
        <v>67</v>
      </c>
      <c r="F6" s="35">
        <f t="shared" si="0"/>
        <v>0.31343283582089554</v>
      </c>
      <c r="G6" s="128">
        <f t="shared" si="1"/>
        <v>0.73748902546093065</v>
      </c>
      <c r="H6" s="93" t="str">
        <f t="shared" si="2"/>
        <v>-P</v>
      </c>
      <c r="I6" s="110">
        <v>0.43</v>
      </c>
      <c r="J6" s="143">
        <v>56</v>
      </c>
      <c r="K6" s="143">
        <v>98</v>
      </c>
      <c r="L6" s="35">
        <f t="shared" si="3"/>
        <v>0.5714285714285714</v>
      </c>
      <c r="M6" s="128">
        <f t="shared" si="4"/>
        <v>1.3289036544850499</v>
      </c>
      <c r="N6" s="116" t="str">
        <f t="shared" si="5"/>
        <v>+P</v>
      </c>
      <c r="O6" s="124">
        <v>6400</v>
      </c>
      <c r="P6" s="121">
        <v>4431.7950000000001</v>
      </c>
      <c r="Q6" s="35">
        <f t="shared" si="6"/>
        <v>0.69246796875000005</v>
      </c>
      <c r="R6" s="93" t="str">
        <f t="shared" si="7"/>
        <v>-P</v>
      </c>
      <c r="S6" s="118">
        <v>0.41099999999999998</v>
      </c>
      <c r="T6" s="143">
        <v>150</v>
      </c>
      <c r="U6" s="143">
        <v>255</v>
      </c>
      <c r="V6" s="35">
        <f t="shared" si="8"/>
        <v>0.58823529411764708</v>
      </c>
      <c r="W6" s="128">
        <f t="shared" si="9"/>
        <v>1.4312294260770002</v>
      </c>
      <c r="X6" s="93" t="str">
        <f t="shared" si="10"/>
        <v>+P</v>
      </c>
      <c r="Y6" s="110">
        <v>0.43</v>
      </c>
      <c r="Z6" s="143">
        <v>84</v>
      </c>
      <c r="AA6" s="35">
        <v>0.26090000000000002</v>
      </c>
      <c r="AB6" s="35">
        <f t="shared" si="11"/>
        <v>0.6067441860465117</v>
      </c>
      <c r="AC6" s="93" t="str">
        <f t="shared" si="12"/>
        <v>-P</v>
      </c>
      <c r="AD6" s="148">
        <v>108</v>
      </c>
      <c r="AE6" s="143">
        <v>147</v>
      </c>
      <c r="AF6" s="42">
        <f t="shared" si="13"/>
        <v>0.73469387755102045</v>
      </c>
    </row>
    <row r="7" spans="1:32" x14ac:dyDescent="0.3">
      <c r="A7" s="47">
        <v>556</v>
      </c>
      <c r="B7" s="101" t="s">
        <v>26</v>
      </c>
      <c r="C7" s="114">
        <v>0.42499999999999999</v>
      </c>
      <c r="D7" s="143">
        <v>216</v>
      </c>
      <c r="E7" s="143">
        <v>447</v>
      </c>
      <c r="F7" s="35">
        <f t="shared" si="0"/>
        <v>0.48322147651006714</v>
      </c>
      <c r="G7" s="128">
        <f t="shared" si="1"/>
        <v>1.136991709435452</v>
      </c>
      <c r="H7" s="93" t="str">
        <f t="shared" si="2"/>
        <v>+P</v>
      </c>
      <c r="I7" s="110">
        <v>0.43</v>
      </c>
      <c r="J7" s="143">
        <v>917</v>
      </c>
      <c r="K7" s="143">
        <v>1558</v>
      </c>
      <c r="L7" s="35">
        <f t="shared" si="3"/>
        <v>0.58857509627727855</v>
      </c>
      <c r="M7" s="128">
        <f t="shared" si="4"/>
        <v>1.3687792936680896</v>
      </c>
      <c r="N7" s="116" t="str">
        <f t="shared" si="5"/>
        <v>+P</v>
      </c>
      <c r="O7" s="124">
        <v>6400</v>
      </c>
      <c r="P7" s="121">
        <v>7598.43</v>
      </c>
      <c r="Q7" s="35">
        <f t="shared" si="6"/>
        <v>1.1872546875000001</v>
      </c>
      <c r="R7" s="93" t="str">
        <f t="shared" si="7"/>
        <v>+P</v>
      </c>
      <c r="S7" s="118">
        <v>0.41099999999999998</v>
      </c>
      <c r="T7" s="143">
        <v>1207</v>
      </c>
      <c r="U7" s="143">
        <v>2098</v>
      </c>
      <c r="V7" s="35">
        <f t="shared" si="8"/>
        <v>0.57530981887511912</v>
      </c>
      <c r="W7" s="128">
        <f t="shared" si="9"/>
        <v>1.3997805812046695</v>
      </c>
      <c r="X7" s="93" t="str">
        <f t="shared" si="10"/>
        <v>+P</v>
      </c>
      <c r="Y7" s="110">
        <v>0.43</v>
      </c>
      <c r="Z7" s="143">
        <v>1066</v>
      </c>
      <c r="AA7" s="35">
        <v>0.53620000000000001</v>
      </c>
      <c r="AB7" s="35">
        <f t="shared" si="11"/>
        <v>1.2469767441860466</v>
      </c>
      <c r="AC7" s="93" t="str">
        <f t="shared" si="12"/>
        <v>+P</v>
      </c>
      <c r="AD7" s="148">
        <v>935</v>
      </c>
      <c r="AE7" s="143">
        <v>1227</v>
      </c>
      <c r="AF7" s="42">
        <f t="shared" si="13"/>
        <v>0.76202118989405054</v>
      </c>
    </row>
    <row r="8" spans="1:32" x14ac:dyDescent="0.3">
      <c r="A8" s="47">
        <v>557</v>
      </c>
      <c r="B8" s="101" t="s">
        <v>26</v>
      </c>
      <c r="C8" s="114">
        <v>0.42499999999999999</v>
      </c>
      <c r="D8" s="143">
        <v>64</v>
      </c>
      <c r="E8" s="143">
        <v>79</v>
      </c>
      <c r="F8" s="35">
        <f t="shared" si="0"/>
        <v>0.810126582278481</v>
      </c>
      <c r="G8" s="128">
        <f t="shared" si="1"/>
        <v>1.906180193596426</v>
      </c>
      <c r="H8" s="93" t="str">
        <f t="shared" si="2"/>
        <v>+P</v>
      </c>
      <c r="I8" s="110">
        <v>0.43</v>
      </c>
      <c r="J8" s="143">
        <v>170</v>
      </c>
      <c r="K8" s="143">
        <v>332</v>
      </c>
      <c r="L8" s="35">
        <f t="shared" si="3"/>
        <v>0.51204819277108438</v>
      </c>
      <c r="M8" s="128">
        <f t="shared" si="4"/>
        <v>1.1908097506304287</v>
      </c>
      <c r="N8" s="116" t="str">
        <f t="shared" si="5"/>
        <v>+P</v>
      </c>
      <c r="O8" s="124">
        <v>6400</v>
      </c>
      <c r="P8" s="121">
        <v>9501.7549999999992</v>
      </c>
      <c r="Q8" s="35">
        <f t="shared" si="6"/>
        <v>1.4846492187499998</v>
      </c>
      <c r="R8" s="93" t="str">
        <f t="shared" si="7"/>
        <v>+P</v>
      </c>
      <c r="S8" s="118">
        <v>0.41099999999999998</v>
      </c>
      <c r="T8" s="143">
        <v>215</v>
      </c>
      <c r="U8" s="143">
        <v>473</v>
      </c>
      <c r="V8" s="35">
        <f t="shared" si="8"/>
        <v>0.45454545454545453</v>
      </c>
      <c r="W8" s="128">
        <f t="shared" si="9"/>
        <v>1.1059500110595002</v>
      </c>
      <c r="X8" s="93" t="str">
        <f t="shared" si="10"/>
        <v>+P</v>
      </c>
      <c r="Y8" s="110">
        <v>0.43</v>
      </c>
      <c r="Z8" s="143">
        <v>335</v>
      </c>
      <c r="AA8" s="35">
        <v>0.61240000000000006</v>
      </c>
      <c r="AB8" s="35">
        <f t="shared" si="11"/>
        <v>1.4241860465116281</v>
      </c>
      <c r="AC8" s="93" t="str">
        <f t="shared" si="12"/>
        <v>+P</v>
      </c>
      <c r="AD8" s="148">
        <v>279</v>
      </c>
      <c r="AE8" s="143">
        <v>334</v>
      </c>
      <c r="AF8" s="42">
        <f t="shared" si="13"/>
        <v>0.83532934131736525</v>
      </c>
    </row>
    <row r="9" spans="1:32" x14ac:dyDescent="0.3">
      <c r="A9" s="12">
        <v>558</v>
      </c>
      <c r="B9" s="101" t="s">
        <v>27</v>
      </c>
      <c r="C9" s="114">
        <v>0.42499999999999999</v>
      </c>
      <c r="D9" s="143">
        <v>22</v>
      </c>
      <c r="E9" s="143">
        <v>50</v>
      </c>
      <c r="F9" s="35">
        <f t="shared" si="0"/>
        <v>0.44</v>
      </c>
      <c r="G9" s="128">
        <f t="shared" si="1"/>
        <v>1.0352941176470589</v>
      </c>
      <c r="H9" s="93" t="str">
        <f t="shared" si="2"/>
        <v>MP</v>
      </c>
      <c r="I9" s="110">
        <v>0.43</v>
      </c>
      <c r="J9" s="143">
        <v>147</v>
      </c>
      <c r="K9" s="143">
        <v>221</v>
      </c>
      <c r="L9" s="35">
        <f t="shared" si="3"/>
        <v>0.66515837104072395</v>
      </c>
      <c r="M9" s="128">
        <f t="shared" si="4"/>
        <v>1.5468799326528464</v>
      </c>
      <c r="N9" s="116" t="str">
        <f t="shared" si="5"/>
        <v>+P</v>
      </c>
      <c r="O9" s="124">
        <v>6400</v>
      </c>
      <c r="P9" s="121">
        <v>7959.39</v>
      </c>
      <c r="Q9" s="35">
        <f t="shared" si="6"/>
        <v>1.2436546875000001</v>
      </c>
      <c r="R9" s="93" t="str">
        <f t="shared" si="7"/>
        <v>+P</v>
      </c>
      <c r="S9" s="118">
        <v>0.41099999999999998</v>
      </c>
      <c r="T9" s="143">
        <v>121</v>
      </c>
      <c r="U9" s="143">
        <v>205</v>
      </c>
      <c r="V9" s="35">
        <f t="shared" si="8"/>
        <v>0.59024390243902436</v>
      </c>
      <c r="W9" s="128">
        <f t="shared" si="9"/>
        <v>1.4361165509465315</v>
      </c>
      <c r="X9" s="93" t="str">
        <f t="shared" si="10"/>
        <v>+P</v>
      </c>
      <c r="Y9" s="110">
        <v>0.43</v>
      </c>
      <c r="Z9" s="143">
        <v>201</v>
      </c>
      <c r="AA9" s="35">
        <v>0.505</v>
      </c>
      <c r="AB9" s="35">
        <f t="shared" si="11"/>
        <v>1.1744186046511629</v>
      </c>
      <c r="AC9" s="93" t="str">
        <f t="shared" si="12"/>
        <v>+P</v>
      </c>
      <c r="AD9" s="148">
        <v>88</v>
      </c>
      <c r="AE9" s="143">
        <v>132</v>
      </c>
      <c r="AF9" s="42">
        <f t="shared" si="13"/>
        <v>0.66666666666666663</v>
      </c>
    </row>
    <row r="10" spans="1:32" x14ac:dyDescent="0.3">
      <c r="A10" s="47">
        <v>559</v>
      </c>
      <c r="B10" s="101" t="s">
        <v>28</v>
      </c>
      <c r="C10" s="114">
        <v>0.42499999999999999</v>
      </c>
      <c r="D10" s="143">
        <v>17</v>
      </c>
      <c r="E10" s="143">
        <v>32</v>
      </c>
      <c r="F10" s="35">
        <f t="shared" si="0"/>
        <v>0.53125</v>
      </c>
      <c r="G10" s="128">
        <f t="shared" si="1"/>
        <v>1.25</v>
      </c>
      <c r="H10" s="93" t="str">
        <f t="shared" si="2"/>
        <v>+P</v>
      </c>
      <c r="I10" s="110">
        <v>0.43</v>
      </c>
      <c r="J10" s="143">
        <v>111</v>
      </c>
      <c r="K10" s="143">
        <v>201</v>
      </c>
      <c r="L10" s="35">
        <f t="shared" si="3"/>
        <v>0.55223880597014929</v>
      </c>
      <c r="M10" s="128">
        <f t="shared" si="4"/>
        <v>1.2842762929538356</v>
      </c>
      <c r="N10" s="116" t="str">
        <f t="shared" si="5"/>
        <v>+P</v>
      </c>
      <c r="O10" s="124">
        <v>6400</v>
      </c>
      <c r="P10" s="121">
        <v>7357.03</v>
      </c>
      <c r="Q10" s="35">
        <f t="shared" si="6"/>
        <v>1.1495359375</v>
      </c>
      <c r="R10" s="93" t="str">
        <f t="shared" si="7"/>
        <v>+P</v>
      </c>
      <c r="S10" s="118">
        <v>0.41099999999999998</v>
      </c>
      <c r="T10" s="143">
        <v>135</v>
      </c>
      <c r="U10" s="143">
        <v>227</v>
      </c>
      <c r="V10" s="35">
        <f t="shared" si="8"/>
        <v>0.59471365638766516</v>
      </c>
      <c r="W10" s="128">
        <f t="shared" si="9"/>
        <v>1.4469918646901829</v>
      </c>
      <c r="X10" s="93" t="str">
        <f t="shared" si="10"/>
        <v>+P</v>
      </c>
      <c r="Y10" s="110">
        <v>0.43</v>
      </c>
      <c r="Z10" s="143">
        <v>287</v>
      </c>
      <c r="AA10" s="35">
        <v>0.77569999999999995</v>
      </c>
      <c r="AB10" s="35">
        <f t="shared" si="11"/>
        <v>1.8039534883720929</v>
      </c>
      <c r="AC10" s="93" t="str">
        <f t="shared" si="12"/>
        <v>+P</v>
      </c>
      <c r="AD10" s="148">
        <v>89</v>
      </c>
      <c r="AE10" s="143">
        <v>134</v>
      </c>
      <c r="AF10" s="42">
        <f t="shared" si="13"/>
        <v>0.66417910447761197</v>
      </c>
    </row>
    <row r="11" spans="1:32" x14ac:dyDescent="0.3">
      <c r="A11" s="47">
        <v>560</v>
      </c>
      <c r="B11" s="101" t="s">
        <v>29</v>
      </c>
      <c r="C11" s="114">
        <v>0.42499999999999999</v>
      </c>
      <c r="D11" s="143">
        <v>124</v>
      </c>
      <c r="E11" s="143">
        <v>226</v>
      </c>
      <c r="F11" s="35">
        <f t="shared" si="0"/>
        <v>0.54867256637168138</v>
      </c>
      <c r="G11" s="128">
        <f t="shared" si="1"/>
        <v>1.290994273815721</v>
      </c>
      <c r="H11" s="93" t="str">
        <f t="shared" si="2"/>
        <v>+P</v>
      </c>
      <c r="I11" s="110">
        <v>0.43</v>
      </c>
      <c r="J11" s="143">
        <v>280</v>
      </c>
      <c r="K11" s="143">
        <v>487</v>
      </c>
      <c r="L11" s="35">
        <f t="shared" si="3"/>
        <v>0.57494866529774125</v>
      </c>
      <c r="M11" s="128">
        <f t="shared" si="4"/>
        <v>1.3370899192970727</v>
      </c>
      <c r="N11" s="116" t="str">
        <f t="shared" si="5"/>
        <v>+P</v>
      </c>
      <c r="O11" s="124">
        <v>6400</v>
      </c>
      <c r="P11" s="121">
        <v>6224.5</v>
      </c>
      <c r="Q11" s="35">
        <f t="shared" si="6"/>
        <v>0.97257812499999996</v>
      </c>
      <c r="R11" s="93" t="str">
        <f t="shared" si="7"/>
        <v>MP</v>
      </c>
      <c r="S11" s="118">
        <v>0.41099999999999998</v>
      </c>
      <c r="T11" s="143">
        <v>541</v>
      </c>
      <c r="U11" s="143">
        <v>938</v>
      </c>
      <c r="V11" s="35">
        <f t="shared" si="8"/>
        <v>0.57675906183368875</v>
      </c>
      <c r="W11" s="128">
        <f t="shared" si="9"/>
        <v>1.4033067197899971</v>
      </c>
      <c r="X11" s="93" t="str">
        <f t="shared" si="10"/>
        <v>+P</v>
      </c>
      <c r="Y11" s="110">
        <v>0.43</v>
      </c>
      <c r="Z11" s="143">
        <v>780</v>
      </c>
      <c r="AA11" s="35">
        <v>0.68479999999999996</v>
      </c>
      <c r="AB11" s="35">
        <f t="shared" si="11"/>
        <v>1.5925581395348836</v>
      </c>
      <c r="AC11" s="93" t="str">
        <f t="shared" si="12"/>
        <v>+P</v>
      </c>
      <c r="AD11" s="148">
        <v>417</v>
      </c>
      <c r="AE11" s="143">
        <v>543</v>
      </c>
      <c r="AF11" s="42">
        <f t="shared" si="13"/>
        <v>0.76795580110497241</v>
      </c>
    </row>
    <row r="12" spans="1:32" x14ac:dyDescent="0.3">
      <c r="A12" s="47">
        <v>561</v>
      </c>
      <c r="B12" s="101" t="s">
        <v>29</v>
      </c>
      <c r="C12" s="114">
        <v>0.42499999999999999</v>
      </c>
      <c r="D12" s="143">
        <v>20</v>
      </c>
      <c r="E12" s="143">
        <v>39</v>
      </c>
      <c r="F12" s="35">
        <f t="shared" si="0"/>
        <v>0.51282051282051277</v>
      </c>
      <c r="G12" s="128">
        <f t="shared" si="1"/>
        <v>1.2066365007541477</v>
      </c>
      <c r="H12" s="93" t="str">
        <f t="shared" si="2"/>
        <v>+P</v>
      </c>
      <c r="I12" s="110">
        <v>0.43</v>
      </c>
      <c r="J12" s="143">
        <v>96</v>
      </c>
      <c r="K12" s="143">
        <v>169</v>
      </c>
      <c r="L12" s="35">
        <f t="shared" si="3"/>
        <v>0.56804733727810652</v>
      </c>
      <c r="M12" s="128">
        <f t="shared" si="4"/>
        <v>1.3210403192514106</v>
      </c>
      <c r="N12" s="116" t="str">
        <f t="shared" si="5"/>
        <v>+P</v>
      </c>
      <c r="O12" s="124">
        <v>6400</v>
      </c>
      <c r="P12" s="121">
        <v>5926.49</v>
      </c>
      <c r="Q12" s="35">
        <f t="shared" si="6"/>
        <v>0.92601406249999996</v>
      </c>
      <c r="R12" s="93" t="str">
        <f t="shared" si="7"/>
        <v>-P</v>
      </c>
      <c r="S12" s="118">
        <v>0.41099999999999998</v>
      </c>
      <c r="T12" s="143">
        <v>183</v>
      </c>
      <c r="U12" s="143">
        <v>320</v>
      </c>
      <c r="V12" s="35">
        <f t="shared" si="8"/>
        <v>0.57187500000000002</v>
      </c>
      <c r="W12" s="128">
        <f t="shared" si="9"/>
        <v>1.3914233576642336</v>
      </c>
      <c r="X12" s="93" t="str">
        <f t="shared" si="10"/>
        <v>+P</v>
      </c>
      <c r="Y12" s="110">
        <v>0.43</v>
      </c>
      <c r="Z12" s="143">
        <v>325</v>
      </c>
      <c r="AA12" s="35">
        <v>0.75760000000000005</v>
      </c>
      <c r="AB12" s="35">
        <f t="shared" si="11"/>
        <v>1.7618604651162793</v>
      </c>
      <c r="AC12" s="93" t="str">
        <f t="shared" si="12"/>
        <v>+P</v>
      </c>
      <c r="AD12" s="148">
        <v>161</v>
      </c>
      <c r="AE12" s="143">
        <v>208</v>
      </c>
      <c r="AF12" s="42">
        <f t="shared" si="13"/>
        <v>0.77403846153846156</v>
      </c>
    </row>
    <row r="13" spans="1:32" x14ac:dyDescent="0.3">
      <c r="A13" s="47">
        <v>562</v>
      </c>
      <c r="B13" s="101" t="s">
        <v>30</v>
      </c>
      <c r="C13" s="114">
        <v>0.42499999999999999</v>
      </c>
      <c r="D13" s="143">
        <v>7</v>
      </c>
      <c r="E13" s="143">
        <v>34</v>
      </c>
      <c r="F13" s="35">
        <f t="shared" si="0"/>
        <v>0.20588235294117646</v>
      </c>
      <c r="G13" s="128">
        <f t="shared" si="1"/>
        <v>0.48442906574394462</v>
      </c>
      <c r="H13" s="93" t="str">
        <f t="shared" si="2"/>
        <v>-P</v>
      </c>
      <c r="I13" s="110">
        <v>0.43</v>
      </c>
      <c r="J13" s="143">
        <v>78</v>
      </c>
      <c r="K13" s="143">
        <v>147</v>
      </c>
      <c r="L13" s="35">
        <f t="shared" si="3"/>
        <v>0.53061224489795922</v>
      </c>
      <c r="M13" s="128">
        <f t="shared" si="4"/>
        <v>1.2339819648789749</v>
      </c>
      <c r="N13" s="116" t="str">
        <f t="shared" si="5"/>
        <v>+P</v>
      </c>
      <c r="O13" s="124">
        <v>6400</v>
      </c>
      <c r="P13" s="121">
        <v>6513.06</v>
      </c>
      <c r="Q13" s="35">
        <f t="shared" si="6"/>
        <v>1.017665625</v>
      </c>
      <c r="R13" s="93" t="str">
        <f t="shared" si="7"/>
        <v>MP</v>
      </c>
      <c r="S13" s="118">
        <v>0.41099999999999998</v>
      </c>
      <c r="T13" s="143">
        <v>73</v>
      </c>
      <c r="U13" s="143">
        <v>137</v>
      </c>
      <c r="V13" s="35">
        <f t="shared" si="8"/>
        <v>0.53284671532846717</v>
      </c>
      <c r="W13" s="128">
        <f t="shared" si="9"/>
        <v>1.2964640275631805</v>
      </c>
      <c r="X13" s="93" t="str">
        <f t="shared" si="10"/>
        <v>+P</v>
      </c>
      <c r="Y13" s="110">
        <v>0.43</v>
      </c>
      <c r="Z13" s="143">
        <v>163</v>
      </c>
      <c r="AA13" s="35">
        <v>0.68489999999999995</v>
      </c>
      <c r="AB13" s="35">
        <f t="shared" si="11"/>
        <v>1.5927906976744186</v>
      </c>
      <c r="AC13" s="93" t="str">
        <f t="shared" si="12"/>
        <v>+P</v>
      </c>
      <c r="AD13" s="148">
        <v>51</v>
      </c>
      <c r="AE13" s="143">
        <v>73</v>
      </c>
      <c r="AF13" s="42">
        <f t="shared" si="13"/>
        <v>0.69863013698630139</v>
      </c>
    </row>
    <row r="14" spans="1:32" x14ac:dyDescent="0.3">
      <c r="A14" s="47">
        <v>563</v>
      </c>
      <c r="B14" s="101" t="s">
        <v>31</v>
      </c>
      <c r="C14" s="114">
        <v>0.42499999999999999</v>
      </c>
      <c r="D14" s="143">
        <v>19</v>
      </c>
      <c r="E14" s="143">
        <v>61</v>
      </c>
      <c r="F14" s="35">
        <f t="shared" si="0"/>
        <v>0.31147540983606559</v>
      </c>
      <c r="G14" s="128">
        <f t="shared" si="1"/>
        <v>0.73288331726133082</v>
      </c>
      <c r="H14" s="93" t="str">
        <f t="shared" si="2"/>
        <v>-P</v>
      </c>
      <c r="I14" s="110">
        <v>0.43</v>
      </c>
      <c r="J14" s="143">
        <v>174</v>
      </c>
      <c r="K14" s="143">
        <v>289</v>
      </c>
      <c r="L14" s="35">
        <f t="shared" si="3"/>
        <v>0.60207612456747406</v>
      </c>
      <c r="M14" s="128">
        <f t="shared" si="4"/>
        <v>1.4001770338778468</v>
      </c>
      <c r="N14" s="116" t="str">
        <f t="shared" si="5"/>
        <v>+P</v>
      </c>
      <c r="O14" s="124">
        <v>6400</v>
      </c>
      <c r="P14" s="121">
        <v>6124.125</v>
      </c>
      <c r="Q14" s="35">
        <f t="shared" si="6"/>
        <v>0.95689453125000001</v>
      </c>
      <c r="R14" s="93" t="str">
        <f t="shared" si="7"/>
        <v>MP</v>
      </c>
      <c r="S14" s="118">
        <v>0.41099999999999998</v>
      </c>
      <c r="T14" s="143">
        <v>162</v>
      </c>
      <c r="U14" s="143">
        <v>254</v>
      </c>
      <c r="V14" s="35">
        <f t="shared" si="8"/>
        <v>0.63779527559055116</v>
      </c>
      <c r="W14" s="128">
        <f t="shared" si="9"/>
        <v>1.5518133226047475</v>
      </c>
      <c r="X14" s="93" t="str">
        <f t="shared" si="10"/>
        <v>+P</v>
      </c>
      <c r="Y14" s="110">
        <v>0.43</v>
      </c>
      <c r="Z14" s="143">
        <v>202</v>
      </c>
      <c r="AA14" s="35">
        <v>0.39839999999999998</v>
      </c>
      <c r="AB14" s="35">
        <f t="shared" si="11"/>
        <v>0.92651162790697672</v>
      </c>
      <c r="AC14" s="93" t="str">
        <f t="shared" si="12"/>
        <v>-P</v>
      </c>
      <c r="AD14" s="148">
        <v>105</v>
      </c>
      <c r="AE14" s="143">
        <v>158</v>
      </c>
      <c r="AF14" s="42">
        <f t="shared" si="13"/>
        <v>0.66455696202531644</v>
      </c>
    </row>
    <row r="15" spans="1:32" x14ac:dyDescent="0.3">
      <c r="A15" s="12">
        <v>564</v>
      </c>
      <c r="B15" s="101" t="s">
        <v>32</v>
      </c>
      <c r="C15" s="114">
        <v>0.42499999999999999</v>
      </c>
      <c r="D15" s="143">
        <v>4</v>
      </c>
      <c r="E15" s="143">
        <v>12</v>
      </c>
      <c r="F15" s="35">
        <f t="shared" si="0"/>
        <v>0.33333333333333331</v>
      </c>
      <c r="G15" s="128">
        <f t="shared" si="1"/>
        <v>0.78431372549019607</v>
      </c>
      <c r="H15" s="93" t="str">
        <f t="shared" si="2"/>
        <v>-P</v>
      </c>
      <c r="I15" s="110">
        <v>0.43</v>
      </c>
      <c r="J15" s="143">
        <v>4</v>
      </c>
      <c r="K15" s="143">
        <v>6</v>
      </c>
      <c r="L15" s="35">
        <f t="shared" si="3"/>
        <v>0.66666666666666663</v>
      </c>
      <c r="M15" s="128">
        <f t="shared" si="4"/>
        <v>1.5503875968992247</v>
      </c>
      <c r="N15" s="116" t="str">
        <f t="shared" si="5"/>
        <v>+P</v>
      </c>
      <c r="O15" s="124">
        <v>6400</v>
      </c>
      <c r="P15" s="121">
        <v>8344.9449999999997</v>
      </c>
      <c r="Q15" s="35">
        <f t="shared" si="6"/>
        <v>1.30389765625</v>
      </c>
      <c r="R15" s="93" t="str">
        <f t="shared" si="7"/>
        <v>+P</v>
      </c>
      <c r="S15" s="118">
        <v>0.41099999999999998</v>
      </c>
      <c r="T15" s="143">
        <v>127</v>
      </c>
      <c r="U15" s="143">
        <v>285</v>
      </c>
      <c r="V15" s="35">
        <f t="shared" si="8"/>
        <v>0.4456140350877193</v>
      </c>
      <c r="W15" s="128">
        <f t="shared" si="9"/>
        <v>1.0842190634737696</v>
      </c>
      <c r="X15" s="93" t="str">
        <f t="shared" si="10"/>
        <v>+P</v>
      </c>
      <c r="Y15" s="110">
        <v>0.43</v>
      </c>
      <c r="Z15" s="143">
        <v>156</v>
      </c>
      <c r="AA15" s="35">
        <v>0.2072</v>
      </c>
      <c r="AB15" s="35">
        <f t="shared" si="11"/>
        <v>0.48186046511627906</v>
      </c>
      <c r="AC15" s="93" t="str">
        <f t="shared" si="12"/>
        <v>-P</v>
      </c>
      <c r="AD15" s="148">
        <v>129</v>
      </c>
      <c r="AE15" s="143">
        <v>156</v>
      </c>
      <c r="AF15" s="42">
        <f t="shared" si="13"/>
        <v>0.82692307692307687</v>
      </c>
    </row>
    <row r="16" spans="1:32" x14ac:dyDescent="0.3">
      <c r="A16" s="47">
        <v>565</v>
      </c>
      <c r="B16" s="101" t="s">
        <v>33</v>
      </c>
      <c r="C16" s="114">
        <v>0.42499999999999999</v>
      </c>
      <c r="D16" s="143">
        <v>350</v>
      </c>
      <c r="E16" s="143">
        <v>682</v>
      </c>
      <c r="F16" s="35">
        <f t="shared" si="0"/>
        <v>0.51319648093841641</v>
      </c>
      <c r="G16" s="129">
        <f t="shared" si="1"/>
        <v>1.2075211316198033</v>
      </c>
      <c r="H16" s="93" t="str">
        <f t="shared" si="2"/>
        <v>+P</v>
      </c>
      <c r="I16" s="112">
        <v>0.43</v>
      </c>
      <c r="J16" s="143">
        <v>534</v>
      </c>
      <c r="K16" s="143">
        <v>925</v>
      </c>
      <c r="L16" s="35">
        <f t="shared" si="3"/>
        <v>0.57729729729729728</v>
      </c>
      <c r="M16" s="129">
        <f t="shared" si="4"/>
        <v>1.3425518541797612</v>
      </c>
      <c r="N16" s="116" t="str">
        <f t="shared" si="5"/>
        <v>+P</v>
      </c>
      <c r="O16" s="124">
        <v>6400</v>
      </c>
      <c r="P16" s="121">
        <v>8179.335</v>
      </c>
      <c r="Q16" s="35">
        <f t="shared" si="6"/>
        <v>1.2780210937500001</v>
      </c>
      <c r="R16" s="93" t="str">
        <f t="shared" si="7"/>
        <v>+P</v>
      </c>
      <c r="S16" s="118">
        <v>0.41099999999999998</v>
      </c>
      <c r="T16" s="143">
        <v>1591</v>
      </c>
      <c r="U16" s="143">
        <v>2762</v>
      </c>
      <c r="V16" s="35">
        <f t="shared" si="8"/>
        <v>0.57603186097031134</v>
      </c>
      <c r="W16" s="129">
        <f t="shared" si="9"/>
        <v>1.4015373746236286</v>
      </c>
      <c r="X16" s="93" t="str">
        <f t="shared" si="10"/>
        <v>+P</v>
      </c>
      <c r="Y16" s="112">
        <v>0.43</v>
      </c>
      <c r="Z16" s="143">
        <v>709</v>
      </c>
      <c r="AA16" s="35">
        <v>0.57410000000000005</v>
      </c>
      <c r="AB16" s="35">
        <f t="shared" si="11"/>
        <v>1.3351162790697675</v>
      </c>
      <c r="AC16" s="93" t="str">
        <f t="shared" si="12"/>
        <v>+P</v>
      </c>
      <c r="AD16" s="148">
        <v>1258</v>
      </c>
      <c r="AE16" s="143">
        <v>1627</v>
      </c>
      <c r="AF16" s="42">
        <f t="shared" si="13"/>
        <v>0.77320221266133993</v>
      </c>
    </row>
    <row r="17" spans="1:32" x14ac:dyDescent="0.3">
      <c r="A17" s="12">
        <v>566</v>
      </c>
      <c r="B17" s="101" t="s">
        <v>33</v>
      </c>
      <c r="C17" s="114">
        <v>0.42499999999999999</v>
      </c>
      <c r="D17" s="143">
        <v>64</v>
      </c>
      <c r="E17" s="143">
        <v>78</v>
      </c>
      <c r="F17" s="35">
        <f t="shared" si="0"/>
        <v>0.82051282051282048</v>
      </c>
      <c r="G17" s="129">
        <f t="shared" si="1"/>
        <v>1.9306184012066365</v>
      </c>
      <c r="H17" s="93" t="str">
        <f t="shared" si="2"/>
        <v>+P</v>
      </c>
      <c r="I17" s="112">
        <v>0.43</v>
      </c>
      <c r="J17" s="143">
        <v>107</v>
      </c>
      <c r="K17" s="143">
        <v>207</v>
      </c>
      <c r="L17" s="35">
        <f t="shared" ref="L17:L59" si="14">IF(K17&gt;0,J17/K17,0)</f>
        <v>0.51690821256038644</v>
      </c>
      <c r="M17" s="129">
        <f t="shared" si="4"/>
        <v>1.2021121222334568</v>
      </c>
      <c r="N17" s="116" t="str">
        <f t="shared" si="5"/>
        <v>+P</v>
      </c>
      <c r="O17" s="124">
        <v>6400</v>
      </c>
      <c r="P17" s="121">
        <v>9746.44</v>
      </c>
      <c r="Q17" s="35">
        <f t="shared" si="6"/>
        <v>1.5228812500000002</v>
      </c>
      <c r="R17" s="93" t="str">
        <f t="shared" si="7"/>
        <v>+P</v>
      </c>
      <c r="S17" s="118">
        <v>0.41099999999999998</v>
      </c>
      <c r="T17" s="143">
        <v>211</v>
      </c>
      <c r="U17" s="143">
        <v>468</v>
      </c>
      <c r="V17" s="35">
        <f t="shared" si="8"/>
        <v>0.45085470085470086</v>
      </c>
      <c r="W17" s="129">
        <f t="shared" si="9"/>
        <v>1.0969700750722648</v>
      </c>
      <c r="X17" s="93" t="str">
        <f t="shared" si="10"/>
        <v>+P</v>
      </c>
      <c r="Y17" s="112">
        <v>0.43</v>
      </c>
      <c r="Z17" s="143">
        <v>297</v>
      </c>
      <c r="AA17" s="35">
        <v>0.56459999999999999</v>
      </c>
      <c r="AB17" s="35">
        <f t="shared" ref="AB17:AB59" si="15">IF(Y17="","NA",AA17/Y17)</f>
        <v>1.3130232558139534</v>
      </c>
      <c r="AC17" s="93" t="str">
        <f t="shared" ref="AC17:AC59" si="16">IF(Y17="","NA",IF(AB17&gt;=1.05,"+P",(IF(AB17&gt;=0.95,"MP","-P"))))</f>
        <v>+P</v>
      </c>
      <c r="AD17" s="148">
        <v>277</v>
      </c>
      <c r="AE17" s="143">
        <v>329</v>
      </c>
      <c r="AF17" s="42">
        <f t="shared" ref="AF17:AF59" si="17">IF(AE17&gt;0,AD17/AE17,0)</f>
        <v>0.84194528875379937</v>
      </c>
    </row>
    <row r="18" spans="1:32" x14ac:dyDescent="0.3">
      <c r="A18" s="47">
        <v>567</v>
      </c>
      <c r="B18" s="101" t="s">
        <v>34</v>
      </c>
      <c r="C18" s="114">
        <v>0.42499999999999999</v>
      </c>
      <c r="D18" s="143">
        <v>43</v>
      </c>
      <c r="E18" s="143">
        <v>169</v>
      </c>
      <c r="F18" s="35">
        <f t="shared" si="0"/>
        <v>0.25443786982248523</v>
      </c>
      <c r="G18" s="129">
        <f t="shared" si="1"/>
        <v>0.59867734075878876</v>
      </c>
      <c r="H18" s="93" t="str">
        <f t="shared" si="2"/>
        <v>-P</v>
      </c>
      <c r="I18" s="112">
        <v>0.43</v>
      </c>
      <c r="J18" s="143">
        <v>181</v>
      </c>
      <c r="K18" s="143">
        <v>275</v>
      </c>
      <c r="L18" s="35">
        <f t="shared" si="14"/>
        <v>0.6581818181818182</v>
      </c>
      <c r="M18" s="129">
        <f t="shared" si="4"/>
        <v>1.5306553911205074</v>
      </c>
      <c r="N18" s="116" t="str">
        <f t="shared" si="5"/>
        <v>+P</v>
      </c>
      <c r="O18" s="124">
        <v>6400</v>
      </c>
      <c r="P18" s="121">
        <v>6338.01</v>
      </c>
      <c r="Q18" s="35">
        <f t="shared" si="6"/>
        <v>0.99031406249999998</v>
      </c>
      <c r="R18" s="93" t="str">
        <f t="shared" si="7"/>
        <v>MP</v>
      </c>
      <c r="S18" s="118">
        <v>0.41099999999999998</v>
      </c>
      <c r="T18" s="143">
        <v>323</v>
      </c>
      <c r="U18" s="143">
        <v>518</v>
      </c>
      <c r="V18" s="35">
        <f t="shared" si="8"/>
        <v>0.62355212355212353</v>
      </c>
      <c r="W18" s="129">
        <f t="shared" si="9"/>
        <v>1.5171584514650209</v>
      </c>
      <c r="X18" s="93" t="str">
        <f t="shared" si="10"/>
        <v>+P</v>
      </c>
      <c r="Y18" s="112">
        <v>0.43</v>
      </c>
      <c r="Z18" s="143">
        <v>249</v>
      </c>
      <c r="AA18" s="35">
        <v>0.42130000000000001</v>
      </c>
      <c r="AB18" s="35">
        <f t="shared" si="15"/>
        <v>0.97976744186046516</v>
      </c>
      <c r="AC18" s="93" t="str">
        <f t="shared" si="16"/>
        <v>MP</v>
      </c>
      <c r="AD18" s="148">
        <v>246</v>
      </c>
      <c r="AE18" s="143">
        <v>374</v>
      </c>
      <c r="AF18" s="42">
        <f t="shared" si="17"/>
        <v>0.65775401069518713</v>
      </c>
    </row>
    <row r="19" spans="1:32" x14ac:dyDescent="0.3">
      <c r="A19" s="47">
        <v>568</v>
      </c>
      <c r="B19" s="101" t="s">
        <v>34</v>
      </c>
      <c r="C19" s="114">
        <v>0.42499999999999999</v>
      </c>
      <c r="D19" s="143">
        <v>1</v>
      </c>
      <c r="E19" s="143">
        <v>5</v>
      </c>
      <c r="F19" s="35">
        <f t="shared" si="0"/>
        <v>0.2</v>
      </c>
      <c r="G19" s="129">
        <f t="shared" si="1"/>
        <v>0.4705882352941177</v>
      </c>
      <c r="H19" s="93" t="str">
        <f t="shared" si="2"/>
        <v>-P</v>
      </c>
      <c r="I19" s="112">
        <v>0.43</v>
      </c>
      <c r="J19" s="143">
        <v>27</v>
      </c>
      <c r="K19" s="143">
        <v>63</v>
      </c>
      <c r="L19" s="35">
        <f t="shared" si="14"/>
        <v>0.42857142857142855</v>
      </c>
      <c r="M19" s="129">
        <f t="shared" si="4"/>
        <v>0.99667774086378735</v>
      </c>
      <c r="N19" s="116" t="str">
        <f t="shared" si="5"/>
        <v>MP</v>
      </c>
      <c r="O19" s="124">
        <v>6400</v>
      </c>
      <c r="P19" s="121">
        <v>7800</v>
      </c>
      <c r="Q19" s="35">
        <f t="shared" si="6"/>
        <v>1.21875</v>
      </c>
      <c r="R19" s="93" t="str">
        <f t="shared" si="7"/>
        <v>+P</v>
      </c>
      <c r="S19" s="118">
        <v>0.41099999999999998</v>
      </c>
      <c r="T19" s="143">
        <v>41</v>
      </c>
      <c r="U19" s="143">
        <v>82</v>
      </c>
      <c r="V19" s="35">
        <f t="shared" si="8"/>
        <v>0.5</v>
      </c>
      <c r="W19" s="129">
        <f t="shared" si="9"/>
        <v>1.2165450121654502</v>
      </c>
      <c r="X19" s="93" t="str">
        <f t="shared" si="10"/>
        <v>+P</v>
      </c>
      <c r="Y19" s="112">
        <v>0.43</v>
      </c>
      <c r="Z19" s="143">
        <v>80</v>
      </c>
      <c r="AA19" s="35">
        <v>0.2888</v>
      </c>
      <c r="AB19" s="35">
        <f t="shared" si="15"/>
        <v>0.67162790697674424</v>
      </c>
      <c r="AC19" s="93" t="str">
        <f t="shared" si="16"/>
        <v>-P</v>
      </c>
      <c r="AD19" s="148">
        <v>38</v>
      </c>
      <c r="AE19" s="143">
        <v>44</v>
      </c>
      <c r="AF19" s="42">
        <f t="shared" si="17"/>
        <v>0.86363636363636365</v>
      </c>
    </row>
    <row r="20" spans="1:32" x14ac:dyDescent="0.3">
      <c r="A20" s="12">
        <v>569</v>
      </c>
      <c r="B20" s="101" t="s">
        <v>35</v>
      </c>
      <c r="C20" s="114">
        <v>0.42499999999999999</v>
      </c>
      <c r="D20" s="143">
        <v>85</v>
      </c>
      <c r="E20" s="143">
        <v>165</v>
      </c>
      <c r="F20" s="35">
        <f t="shared" si="0"/>
        <v>0.51515151515151514</v>
      </c>
      <c r="G20" s="129">
        <f t="shared" si="1"/>
        <v>1.2121212121212122</v>
      </c>
      <c r="H20" s="93" t="str">
        <f t="shared" si="2"/>
        <v>+P</v>
      </c>
      <c r="I20" s="112">
        <v>0.43</v>
      </c>
      <c r="J20" s="143">
        <v>214</v>
      </c>
      <c r="K20" s="143">
        <v>334</v>
      </c>
      <c r="L20" s="35">
        <f t="shared" si="14"/>
        <v>0.64071856287425155</v>
      </c>
      <c r="M20" s="129">
        <f t="shared" si="4"/>
        <v>1.4900431694750036</v>
      </c>
      <c r="N20" s="116" t="str">
        <f t="shared" si="5"/>
        <v>+P</v>
      </c>
      <c r="O20" s="124">
        <v>6400</v>
      </c>
      <c r="P20" s="121">
        <v>8232.98</v>
      </c>
      <c r="Q20" s="35">
        <f t="shared" si="6"/>
        <v>1.2864031249999999</v>
      </c>
      <c r="R20" s="93" t="str">
        <f t="shared" si="7"/>
        <v>+P</v>
      </c>
      <c r="S20" s="118">
        <v>0.41099999999999998</v>
      </c>
      <c r="T20" s="143">
        <v>287</v>
      </c>
      <c r="U20" s="143">
        <v>433</v>
      </c>
      <c r="V20" s="35">
        <f t="shared" si="8"/>
        <v>0.66281755196304848</v>
      </c>
      <c r="W20" s="129">
        <f t="shared" si="9"/>
        <v>1.6126947736327215</v>
      </c>
      <c r="X20" s="93" t="str">
        <f t="shared" si="10"/>
        <v>+P</v>
      </c>
      <c r="Y20" s="112">
        <v>0.43</v>
      </c>
      <c r="Z20" s="143">
        <v>432</v>
      </c>
      <c r="AA20" s="35">
        <v>0.36059999999999998</v>
      </c>
      <c r="AB20" s="35">
        <f t="shared" si="15"/>
        <v>0.8386046511627907</v>
      </c>
      <c r="AC20" s="93" t="str">
        <f t="shared" si="16"/>
        <v>-P</v>
      </c>
      <c r="AD20" s="148">
        <v>223</v>
      </c>
      <c r="AE20" s="143">
        <v>310</v>
      </c>
      <c r="AF20" s="42">
        <f t="shared" si="17"/>
        <v>0.71935483870967742</v>
      </c>
    </row>
    <row r="21" spans="1:32" x14ac:dyDescent="0.3">
      <c r="A21" s="12">
        <v>570</v>
      </c>
      <c r="B21" s="101" t="s">
        <v>35</v>
      </c>
      <c r="C21" s="114">
        <v>0.42499999999999999</v>
      </c>
      <c r="D21" s="143">
        <v>21</v>
      </c>
      <c r="E21" s="143">
        <v>34</v>
      </c>
      <c r="F21" s="35">
        <f t="shared" si="0"/>
        <v>0.61764705882352944</v>
      </c>
      <c r="G21" s="129">
        <f t="shared" si="1"/>
        <v>1.453287197231834</v>
      </c>
      <c r="H21" s="93" t="str">
        <f t="shared" si="2"/>
        <v>+P</v>
      </c>
      <c r="I21" s="112">
        <v>0.43</v>
      </c>
      <c r="J21" s="143">
        <v>136</v>
      </c>
      <c r="K21" s="143">
        <v>247</v>
      </c>
      <c r="L21" s="35">
        <f t="shared" si="14"/>
        <v>0.55060728744939269</v>
      </c>
      <c r="M21" s="129">
        <f t="shared" si="4"/>
        <v>1.280482063835797</v>
      </c>
      <c r="N21" s="116" t="str">
        <f t="shared" si="5"/>
        <v>+P</v>
      </c>
      <c r="O21" s="124">
        <v>6400</v>
      </c>
      <c r="P21" s="121">
        <v>9285.5750000000007</v>
      </c>
      <c r="Q21" s="35">
        <f t="shared" si="6"/>
        <v>1.45087109375</v>
      </c>
      <c r="R21" s="93" t="str">
        <f t="shared" si="7"/>
        <v>+P</v>
      </c>
      <c r="S21" s="118">
        <v>0.41099999999999998</v>
      </c>
      <c r="T21" s="143">
        <v>521</v>
      </c>
      <c r="U21" s="143">
        <v>1239</v>
      </c>
      <c r="V21" s="35">
        <f t="shared" si="8"/>
        <v>0.42050040355125101</v>
      </c>
      <c r="W21" s="129">
        <f t="shared" si="9"/>
        <v>1.0231153371076667</v>
      </c>
      <c r="X21" s="93" t="str">
        <f t="shared" si="10"/>
        <v>MP</v>
      </c>
      <c r="Y21" s="112">
        <v>0.43</v>
      </c>
      <c r="Z21" s="143">
        <v>137</v>
      </c>
      <c r="AA21" s="35">
        <v>0.38479999999999998</v>
      </c>
      <c r="AB21" s="35">
        <f t="shared" si="15"/>
        <v>0.8948837209302325</v>
      </c>
      <c r="AC21" s="93" t="str">
        <f t="shared" si="16"/>
        <v>-P</v>
      </c>
      <c r="AD21" s="148">
        <v>444</v>
      </c>
      <c r="AE21" s="143">
        <v>540</v>
      </c>
      <c r="AF21" s="42">
        <f t="shared" si="17"/>
        <v>0.82222222222222219</v>
      </c>
    </row>
    <row r="22" spans="1:32" x14ac:dyDescent="0.3">
      <c r="A22" s="47">
        <v>571</v>
      </c>
      <c r="B22" s="101" t="s">
        <v>36</v>
      </c>
      <c r="C22" s="114">
        <v>0.42499999999999999</v>
      </c>
      <c r="D22" s="143">
        <v>13</v>
      </c>
      <c r="E22" s="143">
        <v>50</v>
      </c>
      <c r="F22" s="35">
        <f t="shared" si="0"/>
        <v>0.26</v>
      </c>
      <c r="G22" s="129">
        <f t="shared" si="1"/>
        <v>0.61176470588235299</v>
      </c>
      <c r="H22" s="93" t="str">
        <f t="shared" si="2"/>
        <v>-P</v>
      </c>
      <c r="I22" s="112">
        <v>0.43</v>
      </c>
      <c r="J22" s="143">
        <v>127</v>
      </c>
      <c r="K22" s="143">
        <v>204</v>
      </c>
      <c r="L22" s="35">
        <f t="shared" si="14"/>
        <v>0.62254901960784315</v>
      </c>
      <c r="M22" s="129">
        <f t="shared" si="4"/>
        <v>1.4477884176926585</v>
      </c>
      <c r="N22" s="116" t="str">
        <f t="shared" si="5"/>
        <v>+P</v>
      </c>
      <c r="O22" s="124">
        <v>6400</v>
      </c>
      <c r="P22" s="121">
        <v>7306.7</v>
      </c>
      <c r="Q22" s="35">
        <f t="shared" si="6"/>
        <v>1.1416718749999999</v>
      </c>
      <c r="R22" s="93" t="str">
        <f t="shared" si="7"/>
        <v>+P</v>
      </c>
      <c r="S22" s="118">
        <v>0.41099999999999998</v>
      </c>
      <c r="T22" s="143">
        <v>140</v>
      </c>
      <c r="U22" s="143">
        <v>213</v>
      </c>
      <c r="V22" s="35">
        <f t="shared" si="8"/>
        <v>0.65727699530516437</v>
      </c>
      <c r="W22" s="129">
        <f t="shared" si="9"/>
        <v>1.5992141004991836</v>
      </c>
      <c r="X22" s="93" t="str">
        <f t="shared" si="10"/>
        <v>+P</v>
      </c>
      <c r="Y22" s="112">
        <v>0.43</v>
      </c>
      <c r="Z22" s="143">
        <v>135</v>
      </c>
      <c r="AA22" s="35">
        <v>0.32369999999999999</v>
      </c>
      <c r="AB22" s="35">
        <f t="shared" si="15"/>
        <v>0.75279069767441864</v>
      </c>
      <c r="AC22" s="93" t="str">
        <f t="shared" si="16"/>
        <v>-P</v>
      </c>
      <c r="AD22" s="148">
        <v>95</v>
      </c>
      <c r="AE22" s="143">
        <v>131</v>
      </c>
      <c r="AF22" s="42">
        <f t="shared" si="17"/>
        <v>0.72519083969465647</v>
      </c>
    </row>
    <row r="23" spans="1:32" x14ac:dyDescent="0.3">
      <c r="A23" s="47">
        <v>572</v>
      </c>
      <c r="B23" s="101" t="s">
        <v>37</v>
      </c>
      <c r="C23" s="114">
        <v>0.42499999999999999</v>
      </c>
      <c r="D23" s="143">
        <v>124</v>
      </c>
      <c r="E23" s="143">
        <v>685</v>
      </c>
      <c r="F23" s="35">
        <f t="shared" si="0"/>
        <v>0.18102189781021899</v>
      </c>
      <c r="G23" s="129">
        <f t="shared" si="1"/>
        <v>0.42593387720051529</v>
      </c>
      <c r="H23" s="93" t="str">
        <f t="shared" si="2"/>
        <v>-P</v>
      </c>
      <c r="I23" s="112">
        <v>0.43</v>
      </c>
      <c r="J23" s="143">
        <v>1222</v>
      </c>
      <c r="K23" s="143">
        <v>2244</v>
      </c>
      <c r="L23" s="35">
        <f t="shared" si="14"/>
        <v>0.5445632798573975</v>
      </c>
      <c r="M23" s="129">
        <f t="shared" si="4"/>
        <v>1.2664262322265059</v>
      </c>
      <c r="N23" s="116" t="str">
        <f t="shared" si="5"/>
        <v>+P</v>
      </c>
      <c r="O23" s="124">
        <v>6400</v>
      </c>
      <c r="P23" s="121">
        <v>7226.3549999999996</v>
      </c>
      <c r="Q23" s="35">
        <f t="shared" si="6"/>
        <v>1.1291179687499999</v>
      </c>
      <c r="R23" s="93" t="str">
        <f t="shared" si="7"/>
        <v>+P</v>
      </c>
      <c r="S23" s="118">
        <v>0.41099999999999998</v>
      </c>
      <c r="T23" s="143">
        <v>1509</v>
      </c>
      <c r="U23" s="143">
        <v>2687</v>
      </c>
      <c r="V23" s="35">
        <f t="shared" si="8"/>
        <v>0.56159285448455531</v>
      </c>
      <c r="W23" s="129">
        <f t="shared" si="9"/>
        <v>1.3664059719818864</v>
      </c>
      <c r="X23" s="93" t="str">
        <f t="shared" si="10"/>
        <v>+P</v>
      </c>
      <c r="Y23" s="112">
        <v>0.43</v>
      </c>
      <c r="Z23" s="143">
        <v>1712</v>
      </c>
      <c r="AA23" s="35">
        <v>0.47289999999999999</v>
      </c>
      <c r="AB23" s="35">
        <f t="shared" si="15"/>
        <v>1.099767441860465</v>
      </c>
      <c r="AC23" s="93" t="str">
        <f t="shared" si="16"/>
        <v>+P</v>
      </c>
      <c r="AD23" s="148">
        <v>1168</v>
      </c>
      <c r="AE23" s="143">
        <v>1572</v>
      </c>
      <c r="AF23" s="42">
        <f t="shared" si="17"/>
        <v>0.74300254452926207</v>
      </c>
    </row>
    <row r="24" spans="1:32" x14ac:dyDescent="0.3">
      <c r="A24" s="47">
        <v>573</v>
      </c>
      <c r="B24" s="101" t="s">
        <v>37</v>
      </c>
      <c r="C24" s="114">
        <v>0.42499999999999999</v>
      </c>
      <c r="D24" s="143">
        <v>65</v>
      </c>
      <c r="E24" s="143">
        <v>324</v>
      </c>
      <c r="F24" s="35">
        <f t="shared" si="0"/>
        <v>0.20061728395061729</v>
      </c>
      <c r="G24" s="129">
        <f t="shared" si="1"/>
        <v>0.4720406681190995</v>
      </c>
      <c r="H24" s="93" t="str">
        <f t="shared" si="2"/>
        <v>-P</v>
      </c>
      <c r="I24" s="112">
        <v>0.43</v>
      </c>
      <c r="J24" s="143">
        <v>283</v>
      </c>
      <c r="K24" s="143">
        <v>604</v>
      </c>
      <c r="L24" s="35">
        <f t="shared" si="14"/>
        <v>0.4685430463576159</v>
      </c>
      <c r="M24" s="129">
        <f t="shared" si="4"/>
        <v>1.0896349915293393</v>
      </c>
      <c r="N24" s="116" t="str">
        <f t="shared" si="5"/>
        <v>+P</v>
      </c>
      <c r="O24" s="124">
        <v>6400</v>
      </c>
      <c r="P24" s="121">
        <v>7625.8</v>
      </c>
      <c r="Q24" s="35">
        <f t="shared" si="6"/>
        <v>1.1915312499999999</v>
      </c>
      <c r="R24" s="93" t="str">
        <f t="shared" si="7"/>
        <v>+P</v>
      </c>
      <c r="S24" s="118">
        <v>0.41099999999999998</v>
      </c>
      <c r="T24" s="143">
        <v>1504</v>
      </c>
      <c r="U24" s="143">
        <v>3341</v>
      </c>
      <c r="V24" s="35">
        <f t="shared" si="8"/>
        <v>0.45016462137084706</v>
      </c>
      <c r="W24" s="129">
        <f t="shared" si="9"/>
        <v>1.0952910495641048</v>
      </c>
      <c r="X24" s="93" t="str">
        <f t="shared" si="10"/>
        <v>+P</v>
      </c>
      <c r="Y24" s="112">
        <v>0.43</v>
      </c>
      <c r="Z24" s="143">
        <v>298</v>
      </c>
      <c r="AA24" s="35">
        <v>0.45779999999999998</v>
      </c>
      <c r="AB24" s="35">
        <f t="shared" si="15"/>
        <v>1.0646511627906976</v>
      </c>
      <c r="AC24" s="93" t="str">
        <f t="shared" si="16"/>
        <v>+P</v>
      </c>
      <c r="AD24" s="148">
        <v>1199</v>
      </c>
      <c r="AE24" s="143">
        <v>1485</v>
      </c>
      <c r="AF24" s="42">
        <f t="shared" si="17"/>
        <v>0.80740740740740746</v>
      </c>
    </row>
    <row r="25" spans="1:32" x14ac:dyDescent="0.3">
      <c r="A25" s="47">
        <v>574</v>
      </c>
      <c r="B25" s="101" t="s">
        <v>38</v>
      </c>
      <c r="C25" s="114">
        <v>0.42499999999999999</v>
      </c>
      <c r="D25" s="143">
        <v>193</v>
      </c>
      <c r="E25" s="143">
        <v>767</v>
      </c>
      <c r="F25" s="35">
        <f t="shared" si="0"/>
        <v>0.25162972620599738</v>
      </c>
      <c r="G25" s="129">
        <f t="shared" si="1"/>
        <v>0.5920699440141115</v>
      </c>
      <c r="H25" s="93" t="str">
        <f t="shared" si="2"/>
        <v>-P</v>
      </c>
      <c r="I25" s="112">
        <v>0.43</v>
      </c>
      <c r="J25" s="143">
        <v>1145</v>
      </c>
      <c r="K25" s="143">
        <v>2184</v>
      </c>
      <c r="L25" s="35">
        <f t="shared" si="14"/>
        <v>0.52426739926739929</v>
      </c>
      <c r="M25" s="129">
        <f t="shared" si="4"/>
        <v>1.2192265099241844</v>
      </c>
      <c r="N25" s="116" t="str">
        <f t="shared" si="5"/>
        <v>+P</v>
      </c>
      <c r="O25" s="124">
        <v>6400</v>
      </c>
      <c r="P25" s="121">
        <v>7654.95</v>
      </c>
      <c r="Q25" s="35">
        <f t="shared" si="6"/>
        <v>1.1960859374999999</v>
      </c>
      <c r="R25" s="93" t="str">
        <f t="shared" si="7"/>
        <v>+P</v>
      </c>
      <c r="S25" s="118">
        <v>0.41099999999999998</v>
      </c>
      <c r="T25" s="143">
        <v>1819</v>
      </c>
      <c r="U25" s="143">
        <v>3241</v>
      </c>
      <c r="V25" s="35">
        <f t="shared" si="8"/>
        <v>0.56124652884912063</v>
      </c>
      <c r="W25" s="129">
        <f t="shared" si="9"/>
        <v>1.3655633305331403</v>
      </c>
      <c r="X25" s="93" t="str">
        <f t="shared" si="10"/>
        <v>+P</v>
      </c>
      <c r="Y25" s="112">
        <v>0.43</v>
      </c>
      <c r="Z25" s="143">
        <v>2110</v>
      </c>
      <c r="AA25" s="35">
        <v>0.46879999999999999</v>
      </c>
      <c r="AB25" s="35">
        <f t="shared" si="15"/>
        <v>1.0902325581395349</v>
      </c>
      <c r="AC25" s="93" t="str">
        <f t="shared" si="16"/>
        <v>+P</v>
      </c>
      <c r="AD25" s="148">
        <v>1370</v>
      </c>
      <c r="AE25" s="143">
        <v>1848</v>
      </c>
      <c r="AF25" s="42">
        <f t="shared" si="17"/>
        <v>0.7413419913419913</v>
      </c>
    </row>
    <row r="26" spans="1:32" x14ac:dyDescent="0.3">
      <c r="A26" s="12">
        <v>575</v>
      </c>
      <c r="B26" s="101" t="s">
        <v>39</v>
      </c>
      <c r="C26" s="114">
        <v>0.42499999999999999</v>
      </c>
      <c r="D26" s="143">
        <v>37</v>
      </c>
      <c r="E26" s="143">
        <v>105</v>
      </c>
      <c r="F26" s="35">
        <f t="shared" si="0"/>
        <v>0.35238095238095241</v>
      </c>
      <c r="G26" s="129">
        <f t="shared" si="1"/>
        <v>0.82913165266106448</v>
      </c>
      <c r="H26" s="93" t="str">
        <f t="shared" si="2"/>
        <v>-P</v>
      </c>
      <c r="I26" s="112">
        <v>0.43</v>
      </c>
      <c r="J26" s="143">
        <v>148</v>
      </c>
      <c r="K26" s="143">
        <v>273</v>
      </c>
      <c r="L26" s="35">
        <f t="shared" si="14"/>
        <v>0.54212454212454209</v>
      </c>
      <c r="M26" s="129">
        <f t="shared" si="4"/>
        <v>1.260754749126842</v>
      </c>
      <c r="N26" s="116" t="str">
        <f t="shared" si="5"/>
        <v>+P</v>
      </c>
      <c r="O26" s="124">
        <v>6400</v>
      </c>
      <c r="P26" s="121">
        <v>5590.15</v>
      </c>
      <c r="Q26" s="35">
        <f t="shared" si="6"/>
        <v>0.87346093749999998</v>
      </c>
      <c r="R26" s="93" t="str">
        <f t="shared" si="7"/>
        <v>-P</v>
      </c>
      <c r="S26" s="118">
        <v>0.41099999999999998</v>
      </c>
      <c r="T26" s="143">
        <v>142</v>
      </c>
      <c r="U26" s="143">
        <v>247</v>
      </c>
      <c r="V26" s="35">
        <f t="shared" si="8"/>
        <v>0.5748987854251012</v>
      </c>
      <c r="W26" s="129">
        <f t="shared" si="9"/>
        <v>1.3987804998177646</v>
      </c>
      <c r="X26" s="93" t="str">
        <f t="shared" si="10"/>
        <v>+P</v>
      </c>
      <c r="Y26" s="112">
        <v>0.43</v>
      </c>
      <c r="Z26" s="143">
        <v>218</v>
      </c>
      <c r="AA26" s="35">
        <v>0.43690000000000001</v>
      </c>
      <c r="AB26" s="35">
        <f t="shared" si="15"/>
        <v>1.0160465116279069</v>
      </c>
      <c r="AC26" s="93" t="str">
        <f t="shared" si="16"/>
        <v>MP</v>
      </c>
      <c r="AD26" s="148">
        <v>116</v>
      </c>
      <c r="AE26" s="143">
        <v>198</v>
      </c>
      <c r="AF26" s="42">
        <f t="shared" si="17"/>
        <v>0.58585858585858586</v>
      </c>
    </row>
    <row r="27" spans="1:32" ht="15.75" customHeight="1" x14ac:dyDescent="0.3">
      <c r="A27" s="47">
        <v>576</v>
      </c>
      <c r="B27" s="101" t="s">
        <v>40</v>
      </c>
      <c r="C27" s="114">
        <v>0.42499999999999999</v>
      </c>
      <c r="D27" s="143">
        <v>62</v>
      </c>
      <c r="E27" s="143">
        <v>78</v>
      </c>
      <c r="F27" s="35">
        <f t="shared" si="0"/>
        <v>0.79487179487179482</v>
      </c>
      <c r="G27" s="129">
        <f t="shared" si="1"/>
        <v>1.8702865761689291</v>
      </c>
      <c r="H27" s="93" t="str">
        <f t="shared" si="2"/>
        <v>+P</v>
      </c>
      <c r="I27" s="112">
        <v>0.43</v>
      </c>
      <c r="J27" s="143">
        <v>249</v>
      </c>
      <c r="K27" s="143">
        <v>450</v>
      </c>
      <c r="L27" s="35">
        <f t="shared" si="14"/>
        <v>0.55333333333333334</v>
      </c>
      <c r="M27" s="129">
        <f t="shared" si="4"/>
        <v>1.2868217054263567</v>
      </c>
      <c r="N27" s="116" t="str">
        <f t="shared" si="5"/>
        <v>+P</v>
      </c>
      <c r="O27" s="124">
        <v>6400</v>
      </c>
      <c r="P27" s="121">
        <v>6874.165</v>
      </c>
      <c r="Q27" s="35">
        <f t="shared" si="6"/>
        <v>1.0740882812499999</v>
      </c>
      <c r="R27" s="93" t="str">
        <f t="shared" si="7"/>
        <v>+P</v>
      </c>
      <c r="S27" s="118">
        <v>0.41099999999999998</v>
      </c>
      <c r="T27" s="143">
        <v>174</v>
      </c>
      <c r="U27" s="143">
        <v>320</v>
      </c>
      <c r="V27" s="35">
        <f t="shared" si="8"/>
        <v>0.54374999999999996</v>
      </c>
      <c r="W27" s="129">
        <f t="shared" si="9"/>
        <v>1.3229927007299269</v>
      </c>
      <c r="X27" s="93" t="str">
        <f t="shared" si="10"/>
        <v>+P</v>
      </c>
      <c r="Y27" s="112">
        <v>0.43</v>
      </c>
      <c r="Z27" s="143">
        <v>323</v>
      </c>
      <c r="AA27" s="35">
        <v>0.43469999999999998</v>
      </c>
      <c r="AB27" s="35">
        <f t="shared" si="15"/>
        <v>1.0109302325581395</v>
      </c>
      <c r="AC27" s="93" t="str">
        <f t="shared" si="16"/>
        <v>MP</v>
      </c>
      <c r="AD27" s="148">
        <v>150</v>
      </c>
      <c r="AE27" s="143">
        <v>191</v>
      </c>
      <c r="AF27" s="42">
        <f t="shared" si="17"/>
        <v>0.78534031413612571</v>
      </c>
    </row>
    <row r="28" spans="1:32" x14ac:dyDescent="0.3">
      <c r="A28" s="47">
        <v>577</v>
      </c>
      <c r="B28" s="101" t="s">
        <v>40</v>
      </c>
      <c r="C28" s="114">
        <v>0.42499999999999999</v>
      </c>
      <c r="D28" s="143">
        <v>9</v>
      </c>
      <c r="E28" s="143">
        <v>12</v>
      </c>
      <c r="F28" s="35">
        <f t="shared" si="0"/>
        <v>0.75</v>
      </c>
      <c r="G28" s="129">
        <f t="shared" si="1"/>
        <v>1.7647058823529411</v>
      </c>
      <c r="H28" s="93" t="str">
        <f t="shared" si="2"/>
        <v>+P</v>
      </c>
      <c r="I28" s="112">
        <v>0.43</v>
      </c>
      <c r="J28" s="143">
        <v>70</v>
      </c>
      <c r="K28" s="143">
        <v>122</v>
      </c>
      <c r="L28" s="35">
        <f t="shared" si="14"/>
        <v>0.57377049180327866</v>
      </c>
      <c r="M28" s="129">
        <f t="shared" si="4"/>
        <v>1.3343499809378574</v>
      </c>
      <c r="N28" s="116" t="str">
        <f t="shared" si="5"/>
        <v>+P</v>
      </c>
      <c r="O28" s="124">
        <v>6400</v>
      </c>
      <c r="P28" s="121">
        <v>7924.56</v>
      </c>
      <c r="Q28" s="35">
        <f t="shared" si="6"/>
        <v>1.2382125000000002</v>
      </c>
      <c r="R28" s="93" t="str">
        <f t="shared" si="7"/>
        <v>+P</v>
      </c>
      <c r="S28" s="118">
        <v>0.41099999999999998</v>
      </c>
      <c r="T28" s="143">
        <v>141</v>
      </c>
      <c r="U28" s="143">
        <v>285</v>
      </c>
      <c r="V28" s="35">
        <f t="shared" si="8"/>
        <v>0.49473684210526314</v>
      </c>
      <c r="W28" s="129">
        <f t="shared" si="9"/>
        <v>1.2037392751952876</v>
      </c>
      <c r="X28" s="93" t="str">
        <f t="shared" si="10"/>
        <v>+P</v>
      </c>
      <c r="Y28" s="112">
        <v>0.43</v>
      </c>
      <c r="Z28" s="143">
        <v>61</v>
      </c>
      <c r="AA28" s="35">
        <v>0.36530000000000001</v>
      </c>
      <c r="AB28" s="35">
        <f t="shared" si="15"/>
        <v>0.84953488372093022</v>
      </c>
      <c r="AC28" s="93" t="str">
        <f t="shared" si="16"/>
        <v>-P</v>
      </c>
      <c r="AD28" s="148">
        <v>122</v>
      </c>
      <c r="AE28" s="143">
        <v>148</v>
      </c>
      <c r="AF28" s="42">
        <f t="shared" si="17"/>
        <v>0.82432432432432434</v>
      </c>
    </row>
    <row r="29" spans="1:32" x14ac:dyDescent="0.3">
      <c r="A29" s="12">
        <v>578</v>
      </c>
      <c r="B29" s="101" t="s">
        <v>41</v>
      </c>
      <c r="C29" s="114">
        <v>0.42499999999999999</v>
      </c>
      <c r="D29" s="143">
        <v>206</v>
      </c>
      <c r="E29" s="143">
        <v>342</v>
      </c>
      <c r="F29" s="35">
        <f t="shared" si="0"/>
        <v>0.60233918128654973</v>
      </c>
      <c r="G29" s="129">
        <f t="shared" si="1"/>
        <v>1.4172686618507053</v>
      </c>
      <c r="H29" s="93" t="str">
        <f t="shared" si="2"/>
        <v>+P</v>
      </c>
      <c r="I29" s="112">
        <v>0.43</v>
      </c>
      <c r="J29" s="143">
        <v>540</v>
      </c>
      <c r="K29" s="143">
        <v>825</v>
      </c>
      <c r="L29" s="35">
        <f t="shared" si="14"/>
        <v>0.65454545454545454</v>
      </c>
      <c r="M29" s="129">
        <f t="shared" si="4"/>
        <v>1.522198731501057</v>
      </c>
      <c r="N29" s="116" t="str">
        <f t="shared" si="5"/>
        <v>+P</v>
      </c>
      <c r="O29" s="124">
        <v>6400</v>
      </c>
      <c r="P29" s="121">
        <v>6377.89</v>
      </c>
      <c r="Q29" s="35">
        <f t="shared" si="6"/>
        <v>0.9965453125</v>
      </c>
      <c r="R29" s="93" t="str">
        <f t="shared" si="7"/>
        <v>MP</v>
      </c>
      <c r="S29" s="118">
        <v>0.41099999999999998</v>
      </c>
      <c r="T29" s="143">
        <v>530</v>
      </c>
      <c r="U29" s="143">
        <v>816</v>
      </c>
      <c r="V29" s="35">
        <f t="shared" si="8"/>
        <v>0.64950980392156865</v>
      </c>
      <c r="W29" s="129">
        <f t="shared" si="9"/>
        <v>1.5803158246266877</v>
      </c>
      <c r="X29" s="93" t="str">
        <f t="shared" si="10"/>
        <v>+P</v>
      </c>
      <c r="Y29" s="112">
        <v>0.43</v>
      </c>
      <c r="Z29" s="143">
        <v>582</v>
      </c>
      <c r="AA29" s="35">
        <v>0.50129999999999997</v>
      </c>
      <c r="AB29" s="35">
        <f t="shared" si="15"/>
        <v>1.165813953488372</v>
      </c>
      <c r="AC29" s="93" t="str">
        <f t="shared" si="16"/>
        <v>+P</v>
      </c>
      <c r="AD29" s="148">
        <v>357</v>
      </c>
      <c r="AE29" s="143">
        <v>538</v>
      </c>
      <c r="AF29" s="42">
        <f t="shared" si="17"/>
        <v>0.66356877323420072</v>
      </c>
    </row>
    <row r="30" spans="1:32" x14ac:dyDescent="0.3">
      <c r="A30" s="12">
        <v>579</v>
      </c>
      <c r="B30" s="101" t="s">
        <v>42</v>
      </c>
      <c r="C30" s="114">
        <v>0.42499999999999999</v>
      </c>
      <c r="D30" s="143">
        <v>82</v>
      </c>
      <c r="E30" s="143">
        <v>135</v>
      </c>
      <c r="F30" s="35">
        <f t="shared" si="0"/>
        <v>0.6074074074074074</v>
      </c>
      <c r="G30" s="129">
        <f t="shared" si="1"/>
        <v>1.4291938997821352</v>
      </c>
      <c r="H30" s="93" t="str">
        <f t="shared" si="2"/>
        <v>+P</v>
      </c>
      <c r="I30" s="112">
        <v>0.43</v>
      </c>
      <c r="J30" s="143">
        <v>210</v>
      </c>
      <c r="K30" s="143">
        <v>309</v>
      </c>
      <c r="L30" s="35">
        <f t="shared" si="14"/>
        <v>0.67961165048543692</v>
      </c>
      <c r="M30" s="129">
        <f t="shared" si="4"/>
        <v>1.5804922104312487</v>
      </c>
      <c r="N30" s="116" t="str">
        <f t="shared" si="5"/>
        <v>+P</v>
      </c>
      <c r="O30" s="124">
        <v>6400</v>
      </c>
      <c r="P30" s="121">
        <v>6732.47</v>
      </c>
      <c r="Q30" s="35">
        <f t="shared" si="6"/>
        <v>1.0519484375000001</v>
      </c>
      <c r="R30" s="93" t="str">
        <f t="shared" si="7"/>
        <v>+P</v>
      </c>
      <c r="S30" s="118">
        <v>0.41099999999999998</v>
      </c>
      <c r="T30" s="143">
        <v>214</v>
      </c>
      <c r="U30" s="143">
        <v>324</v>
      </c>
      <c r="V30" s="35">
        <f t="shared" si="8"/>
        <v>0.66049382716049387</v>
      </c>
      <c r="W30" s="129">
        <f t="shared" si="9"/>
        <v>1.6070409419963356</v>
      </c>
      <c r="X30" s="93" t="str">
        <f t="shared" si="10"/>
        <v>+P</v>
      </c>
      <c r="Y30" s="112">
        <v>0.43</v>
      </c>
      <c r="Z30" s="143">
        <v>317</v>
      </c>
      <c r="AA30" s="35">
        <v>0.51459999999999995</v>
      </c>
      <c r="AB30" s="35">
        <f t="shared" si="15"/>
        <v>1.1967441860465116</v>
      </c>
      <c r="AC30" s="93" t="str">
        <f t="shared" si="16"/>
        <v>+P</v>
      </c>
      <c r="AD30" s="148">
        <v>162</v>
      </c>
      <c r="AE30" s="143">
        <v>239</v>
      </c>
      <c r="AF30" s="42">
        <f t="shared" si="17"/>
        <v>0.67782426778242677</v>
      </c>
    </row>
    <row r="31" spans="1:32" x14ac:dyDescent="0.3">
      <c r="A31" s="12">
        <v>580</v>
      </c>
      <c r="B31" s="101" t="s">
        <v>43</v>
      </c>
      <c r="C31" s="114">
        <v>0.42499999999999999</v>
      </c>
      <c r="D31" s="143">
        <v>23</v>
      </c>
      <c r="E31" s="143">
        <v>72</v>
      </c>
      <c r="F31" s="35">
        <f t="shared" si="0"/>
        <v>0.31944444444444442</v>
      </c>
      <c r="G31" s="129">
        <f t="shared" si="1"/>
        <v>0.75163398692810457</v>
      </c>
      <c r="H31" s="93" t="str">
        <f t="shared" si="2"/>
        <v>-P</v>
      </c>
      <c r="I31" s="112">
        <v>0.43</v>
      </c>
      <c r="J31" s="143">
        <v>251</v>
      </c>
      <c r="K31" s="143">
        <v>408</v>
      </c>
      <c r="L31" s="35">
        <f t="shared" si="14"/>
        <v>0.61519607843137258</v>
      </c>
      <c r="M31" s="129">
        <f t="shared" si="4"/>
        <v>1.4306885544915642</v>
      </c>
      <c r="N31" s="116" t="str">
        <f t="shared" si="5"/>
        <v>+P</v>
      </c>
      <c r="O31" s="124">
        <v>6400</v>
      </c>
      <c r="P31" s="121">
        <v>8003.7950000000001</v>
      </c>
      <c r="Q31" s="35">
        <f t="shared" si="6"/>
        <v>1.2505929687499999</v>
      </c>
      <c r="R31" s="93" t="str">
        <f t="shared" si="7"/>
        <v>+P</v>
      </c>
      <c r="S31" s="118">
        <v>0.41099999999999998</v>
      </c>
      <c r="T31" s="143">
        <v>178</v>
      </c>
      <c r="U31" s="143">
        <v>261</v>
      </c>
      <c r="V31" s="35">
        <f t="shared" si="8"/>
        <v>0.68199233716475094</v>
      </c>
      <c r="W31" s="129">
        <f t="shared" si="9"/>
        <v>1.6593487522256716</v>
      </c>
      <c r="X31" s="93" t="str">
        <f t="shared" si="10"/>
        <v>+P</v>
      </c>
      <c r="Y31" s="112">
        <v>0.43</v>
      </c>
      <c r="Z31" s="143">
        <v>526</v>
      </c>
      <c r="AA31" s="35">
        <v>0.5857</v>
      </c>
      <c r="AB31" s="35">
        <f t="shared" si="15"/>
        <v>1.3620930232558139</v>
      </c>
      <c r="AC31" s="93" t="str">
        <f t="shared" si="16"/>
        <v>+P</v>
      </c>
      <c r="AD31" s="148">
        <v>110</v>
      </c>
      <c r="AE31" s="143">
        <v>170</v>
      </c>
      <c r="AF31" s="42">
        <f t="shared" si="17"/>
        <v>0.6470588235294118</v>
      </c>
    </row>
    <row r="32" spans="1:32" x14ac:dyDescent="0.3">
      <c r="A32" s="12">
        <v>581</v>
      </c>
      <c r="B32" s="101" t="s">
        <v>44</v>
      </c>
      <c r="C32" s="114">
        <v>0.42499999999999999</v>
      </c>
      <c r="D32" s="143">
        <v>24</v>
      </c>
      <c r="E32" s="143">
        <v>39</v>
      </c>
      <c r="F32" s="35">
        <f t="shared" si="0"/>
        <v>0.61538461538461542</v>
      </c>
      <c r="G32" s="129">
        <f t="shared" si="1"/>
        <v>1.4479638009049776</v>
      </c>
      <c r="H32" s="93" t="str">
        <f t="shared" si="2"/>
        <v>+P</v>
      </c>
      <c r="I32" s="112">
        <v>0.43</v>
      </c>
      <c r="J32" s="143">
        <v>164</v>
      </c>
      <c r="K32" s="143">
        <v>260</v>
      </c>
      <c r="L32" s="35">
        <f t="shared" si="14"/>
        <v>0.63076923076923075</v>
      </c>
      <c r="M32" s="129">
        <f t="shared" si="4"/>
        <v>1.4669051878354205</v>
      </c>
      <c r="N32" s="116" t="str">
        <f t="shared" si="5"/>
        <v>+P</v>
      </c>
      <c r="O32" s="124">
        <v>6400</v>
      </c>
      <c r="P32" s="121">
        <v>5588.33</v>
      </c>
      <c r="Q32" s="35">
        <f t="shared" si="6"/>
        <v>0.87317656249999998</v>
      </c>
      <c r="R32" s="93" t="str">
        <f t="shared" si="7"/>
        <v>-P</v>
      </c>
      <c r="S32" s="118">
        <v>0.41099999999999998</v>
      </c>
      <c r="T32" s="143">
        <v>192</v>
      </c>
      <c r="U32" s="143">
        <v>286</v>
      </c>
      <c r="V32" s="35">
        <f t="shared" si="8"/>
        <v>0.67132867132867136</v>
      </c>
      <c r="W32" s="129">
        <f t="shared" si="9"/>
        <v>1.633403093257108</v>
      </c>
      <c r="X32" s="93" t="str">
        <f t="shared" si="10"/>
        <v>+P</v>
      </c>
      <c r="Y32" s="112">
        <v>0.43</v>
      </c>
      <c r="Z32" s="143">
        <v>263</v>
      </c>
      <c r="AA32" s="35">
        <v>0.53559999999999997</v>
      </c>
      <c r="AB32" s="35">
        <f t="shared" si="15"/>
        <v>1.2455813953488371</v>
      </c>
      <c r="AC32" s="93" t="str">
        <f t="shared" si="16"/>
        <v>+P</v>
      </c>
      <c r="AD32" s="148">
        <v>130</v>
      </c>
      <c r="AE32" s="143">
        <v>194</v>
      </c>
      <c r="AF32" s="42">
        <f t="shared" si="17"/>
        <v>0.67010309278350511</v>
      </c>
    </row>
    <row r="33" spans="1:32" x14ac:dyDescent="0.3">
      <c r="A33" s="12">
        <v>582</v>
      </c>
      <c r="B33" s="101" t="s">
        <v>45</v>
      </c>
      <c r="C33" s="114">
        <v>0.42499999999999999</v>
      </c>
      <c r="D33" s="143">
        <v>27</v>
      </c>
      <c r="E33" s="143">
        <v>43</v>
      </c>
      <c r="F33" s="35">
        <f t="shared" si="0"/>
        <v>0.62790697674418605</v>
      </c>
      <c r="G33" s="129">
        <f t="shared" si="1"/>
        <v>1.4774281805745555</v>
      </c>
      <c r="H33" s="93" t="str">
        <f t="shared" si="2"/>
        <v>+P</v>
      </c>
      <c r="I33" s="112">
        <v>0.43</v>
      </c>
      <c r="J33" s="143">
        <v>131</v>
      </c>
      <c r="K33" s="143">
        <v>214</v>
      </c>
      <c r="L33" s="35">
        <f t="shared" si="14"/>
        <v>0.61214953271028039</v>
      </c>
      <c r="M33" s="129">
        <f t="shared" si="4"/>
        <v>1.4236035644425125</v>
      </c>
      <c r="N33" s="116" t="str">
        <f t="shared" si="5"/>
        <v>+P</v>
      </c>
      <c r="O33" s="124">
        <v>6400</v>
      </c>
      <c r="P33" s="121">
        <v>8265.39</v>
      </c>
      <c r="Q33" s="35">
        <f t="shared" si="6"/>
        <v>1.2914671874999999</v>
      </c>
      <c r="R33" s="93" t="str">
        <f t="shared" si="7"/>
        <v>+P</v>
      </c>
      <c r="S33" s="118">
        <v>0.41099999999999998</v>
      </c>
      <c r="T33" s="143">
        <v>185</v>
      </c>
      <c r="U33" s="143">
        <v>340</v>
      </c>
      <c r="V33" s="35">
        <f t="shared" si="8"/>
        <v>0.54411764705882348</v>
      </c>
      <c r="W33" s="129">
        <f t="shared" si="9"/>
        <v>1.3238872191212252</v>
      </c>
      <c r="X33" s="93" t="str">
        <f t="shared" si="10"/>
        <v>+P</v>
      </c>
      <c r="Y33" s="112">
        <v>0.43</v>
      </c>
      <c r="Z33" s="143">
        <v>188</v>
      </c>
      <c r="AA33" s="35">
        <v>0.57850000000000001</v>
      </c>
      <c r="AB33" s="35">
        <f t="shared" si="15"/>
        <v>1.3453488372093023</v>
      </c>
      <c r="AC33" s="93" t="str">
        <f t="shared" si="16"/>
        <v>+P</v>
      </c>
      <c r="AD33" s="148">
        <v>139</v>
      </c>
      <c r="AE33" s="143">
        <v>188</v>
      </c>
      <c r="AF33" s="42">
        <f t="shared" si="17"/>
        <v>0.73936170212765961</v>
      </c>
    </row>
    <row r="34" spans="1:32" x14ac:dyDescent="0.3">
      <c r="A34" s="12">
        <v>583</v>
      </c>
      <c r="B34" s="101" t="s">
        <v>46</v>
      </c>
      <c r="C34" s="114">
        <v>0.42499999999999999</v>
      </c>
      <c r="D34" s="143">
        <v>15</v>
      </c>
      <c r="E34" s="143">
        <v>36</v>
      </c>
      <c r="F34" s="35">
        <f t="shared" si="0"/>
        <v>0.41666666666666669</v>
      </c>
      <c r="G34" s="129">
        <f t="shared" si="1"/>
        <v>0.98039215686274517</v>
      </c>
      <c r="H34" s="93" t="str">
        <f t="shared" si="2"/>
        <v>MP</v>
      </c>
      <c r="I34" s="112">
        <v>0.43</v>
      </c>
      <c r="J34" s="143">
        <v>209</v>
      </c>
      <c r="K34" s="143">
        <v>322</v>
      </c>
      <c r="L34" s="35">
        <f t="shared" si="14"/>
        <v>0.64906832298136641</v>
      </c>
      <c r="M34" s="129">
        <f t="shared" si="4"/>
        <v>1.5094612162357359</v>
      </c>
      <c r="N34" s="116" t="str">
        <f t="shared" si="5"/>
        <v>+P</v>
      </c>
      <c r="O34" s="124">
        <v>6400</v>
      </c>
      <c r="P34" s="121">
        <v>6073.5150000000003</v>
      </c>
      <c r="Q34" s="35">
        <f t="shared" si="6"/>
        <v>0.94898671875000007</v>
      </c>
      <c r="R34" s="93" t="str">
        <f t="shared" si="7"/>
        <v>-P</v>
      </c>
      <c r="S34" s="118">
        <v>0.41099999999999998</v>
      </c>
      <c r="T34" s="143">
        <v>144</v>
      </c>
      <c r="U34" s="143">
        <v>224</v>
      </c>
      <c r="V34" s="35">
        <f t="shared" si="8"/>
        <v>0.6428571428571429</v>
      </c>
      <c r="W34" s="129">
        <f t="shared" si="9"/>
        <v>1.564129301355579</v>
      </c>
      <c r="X34" s="93" t="str">
        <f t="shared" si="10"/>
        <v>+P</v>
      </c>
      <c r="Y34" s="112">
        <v>0.43</v>
      </c>
      <c r="Z34" s="143">
        <v>179</v>
      </c>
      <c r="AA34" s="35">
        <v>0.39510000000000001</v>
      </c>
      <c r="AB34" s="35">
        <f t="shared" si="15"/>
        <v>0.9188372093023256</v>
      </c>
      <c r="AC34" s="93" t="str">
        <f t="shared" si="16"/>
        <v>-P</v>
      </c>
      <c r="AD34" s="148">
        <v>99</v>
      </c>
      <c r="AE34" s="143">
        <v>148</v>
      </c>
      <c r="AF34" s="42">
        <f t="shared" si="17"/>
        <v>0.66891891891891897</v>
      </c>
    </row>
    <row r="35" spans="1:32" x14ac:dyDescent="0.3">
      <c r="A35" s="47">
        <v>584</v>
      </c>
      <c r="B35" s="101" t="s">
        <v>47</v>
      </c>
      <c r="C35" s="114">
        <v>0.42499999999999999</v>
      </c>
      <c r="D35" s="143">
        <v>86</v>
      </c>
      <c r="E35" s="143">
        <v>174</v>
      </c>
      <c r="F35" s="35">
        <f t="shared" ref="F35:F59" si="18">IF(E35&gt;0,D35/E35,0)</f>
        <v>0.4942528735632184</v>
      </c>
      <c r="G35" s="129">
        <f t="shared" si="1"/>
        <v>1.1629479377958081</v>
      </c>
      <c r="H35" s="93" t="str">
        <f t="shared" si="2"/>
        <v>+P</v>
      </c>
      <c r="I35" s="112">
        <v>0.43</v>
      </c>
      <c r="J35" s="143">
        <v>198</v>
      </c>
      <c r="K35" s="143">
        <v>354</v>
      </c>
      <c r="L35" s="35">
        <f t="shared" si="14"/>
        <v>0.55932203389830504</v>
      </c>
      <c r="M35" s="129">
        <f t="shared" si="4"/>
        <v>1.3007489160425698</v>
      </c>
      <c r="N35" s="116" t="str">
        <f t="shared" si="5"/>
        <v>+P</v>
      </c>
      <c r="O35" s="124">
        <v>6400</v>
      </c>
      <c r="P35" s="121">
        <v>5162.91</v>
      </c>
      <c r="Q35" s="35">
        <f t="shared" si="6"/>
        <v>0.80670468750000002</v>
      </c>
      <c r="R35" s="93" t="str">
        <f t="shared" si="7"/>
        <v>-P</v>
      </c>
      <c r="S35" s="118">
        <v>0.41099999999999998</v>
      </c>
      <c r="T35" s="143">
        <v>311</v>
      </c>
      <c r="U35" s="143">
        <v>520</v>
      </c>
      <c r="V35" s="35">
        <f t="shared" si="8"/>
        <v>0.59807692307692306</v>
      </c>
      <c r="W35" s="129">
        <f t="shared" si="9"/>
        <v>1.4551749953209807</v>
      </c>
      <c r="X35" s="93" t="str">
        <f t="shared" si="10"/>
        <v>+P</v>
      </c>
      <c r="Y35" s="112">
        <v>0.43</v>
      </c>
      <c r="Z35" s="143">
        <v>813</v>
      </c>
      <c r="AA35" s="35">
        <v>0.69489999999999996</v>
      </c>
      <c r="AB35" s="35">
        <f t="shared" si="15"/>
        <v>1.616046511627907</v>
      </c>
      <c r="AC35" s="93" t="str">
        <f t="shared" si="16"/>
        <v>+P</v>
      </c>
      <c r="AD35" s="148">
        <v>244</v>
      </c>
      <c r="AE35" s="143">
        <v>304</v>
      </c>
      <c r="AF35" s="42">
        <f t="shared" si="17"/>
        <v>0.80263157894736847</v>
      </c>
    </row>
    <row r="36" spans="1:32" x14ac:dyDescent="0.3">
      <c r="A36" s="47">
        <v>585</v>
      </c>
      <c r="B36" s="101" t="s">
        <v>48</v>
      </c>
      <c r="C36" s="114">
        <v>0.42499999999999999</v>
      </c>
      <c r="D36" s="143">
        <v>56</v>
      </c>
      <c r="E36" s="143">
        <v>191</v>
      </c>
      <c r="F36" s="35">
        <f t="shared" si="18"/>
        <v>0.29319371727748689</v>
      </c>
      <c r="G36" s="129">
        <f t="shared" si="1"/>
        <v>0.68986757006467503</v>
      </c>
      <c r="H36" s="93" t="str">
        <f t="shared" si="2"/>
        <v>-P</v>
      </c>
      <c r="I36" s="112">
        <v>0.43</v>
      </c>
      <c r="J36" s="143">
        <v>228</v>
      </c>
      <c r="K36" s="143">
        <v>363</v>
      </c>
      <c r="L36" s="35">
        <f t="shared" si="14"/>
        <v>0.62809917355371903</v>
      </c>
      <c r="M36" s="129">
        <f t="shared" si="4"/>
        <v>1.4606957524505093</v>
      </c>
      <c r="N36" s="116" t="str">
        <f t="shared" si="5"/>
        <v>+P</v>
      </c>
      <c r="O36" s="124">
        <v>6400</v>
      </c>
      <c r="P36" s="121">
        <v>5672.61</v>
      </c>
      <c r="Q36" s="35">
        <f t="shared" si="6"/>
        <v>0.88634531249999993</v>
      </c>
      <c r="R36" s="93" t="str">
        <f t="shared" si="7"/>
        <v>-P</v>
      </c>
      <c r="S36" s="118">
        <v>0.41099999999999998</v>
      </c>
      <c r="T36" s="143">
        <v>365</v>
      </c>
      <c r="U36" s="143">
        <v>582</v>
      </c>
      <c r="V36" s="35">
        <f t="shared" si="8"/>
        <v>0.62714776632302405</v>
      </c>
      <c r="W36" s="129">
        <f t="shared" si="9"/>
        <v>1.5259069740219564</v>
      </c>
      <c r="X36" s="93" t="str">
        <f t="shared" si="10"/>
        <v>+P</v>
      </c>
      <c r="Y36" s="112">
        <v>0.43</v>
      </c>
      <c r="Z36" s="143">
        <v>336</v>
      </c>
      <c r="AA36" s="35">
        <v>0.51449999999999996</v>
      </c>
      <c r="AB36" s="35">
        <f t="shared" si="15"/>
        <v>1.1965116279069767</v>
      </c>
      <c r="AC36" s="93" t="str">
        <f t="shared" si="16"/>
        <v>+P</v>
      </c>
      <c r="AD36" s="148">
        <v>257</v>
      </c>
      <c r="AE36" s="143">
        <v>379</v>
      </c>
      <c r="AF36" s="42">
        <f t="shared" si="17"/>
        <v>0.67810026385224276</v>
      </c>
    </row>
    <row r="37" spans="1:32" x14ac:dyDescent="0.3">
      <c r="A37" s="12">
        <v>586</v>
      </c>
      <c r="B37" s="101" t="s">
        <v>49</v>
      </c>
      <c r="C37" s="114">
        <v>0.42499999999999999</v>
      </c>
      <c r="D37" s="143">
        <v>171</v>
      </c>
      <c r="E37" s="143">
        <v>274</v>
      </c>
      <c r="F37" s="35">
        <f t="shared" si="18"/>
        <v>0.62408759124087587</v>
      </c>
      <c r="G37" s="129">
        <f t="shared" si="1"/>
        <v>1.4684413911550021</v>
      </c>
      <c r="H37" s="93" t="str">
        <f t="shared" si="2"/>
        <v>+P</v>
      </c>
      <c r="I37" s="112">
        <v>0.43</v>
      </c>
      <c r="J37" s="143">
        <v>354</v>
      </c>
      <c r="K37" s="143">
        <v>523</v>
      </c>
      <c r="L37" s="35">
        <f t="shared" si="14"/>
        <v>0.67686424474187379</v>
      </c>
      <c r="M37" s="129">
        <f t="shared" si="4"/>
        <v>1.5741028947485438</v>
      </c>
      <c r="N37" s="116" t="str">
        <f t="shared" si="5"/>
        <v>+P</v>
      </c>
      <c r="O37" s="124">
        <v>6400</v>
      </c>
      <c r="P37" s="121">
        <v>7566.335</v>
      </c>
      <c r="Q37" s="35">
        <f t="shared" si="6"/>
        <v>1.1822398437499999</v>
      </c>
      <c r="R37" s="93" t="str">
        <f t="shared" si="7"/>
        <v>+P</v>
      </c>
      <c r="S37" s="118">
        <v>0.41099999999999998</v>
      </c>
      <c r="T37" s="143">
        <v>321</v>
      </c>
      <c r="U37" s="143">
        <v>504</v>
      </c>
      <c r="V37" s="35">
        <f t="shared" si="8"/>
        <v>0.63690476190476186</v>
      </c>
      <c r="W37" s="129">
        <f t="shared" si="9"/>
        <v>1.5496466226393233</v>
      </c>
      <c r="X37" s="93" t="str">
        <f t="shared" si="10"/>
        <v>+P</v>
      </c>
      <c r="Y37" s="112">
        <v>0.43</v>
      </c>
      <c r="Z37" s="143">
        <v>409</v>
      </c>
      <c r="AA37" s="35">
        <v>0.53669999999999995</v>
      </c>
      <c r="AB37" s="35">
        <f t="shared" si="15"/>
        <v>1.2481395348837208</v>
      </c>
      <c r="AC37" s="93" t="str">
        <f t="shared" si="16"/>
        <v>+P</v>
      </c>
      <c r="AD37" s="148">
        <v>200</v>
      </c>
      <c r="AE37" s="143">
        <v>339</v>
      </c>
      <c r="AF37" s="42">
        <f t="shared" si="17"/>
        <v>0.58997050147492625</v>
      </c>
    </row>
    <row r="38" spans="1:32" x14ac:dyDescent="0.3">
      <c r="A38" s="12">
        <v>587</v>
      </c>
      <c r="B38" s="101" t="s">
        <v>50</v>
      </c>
      <c r="C38" s="114">
        <v>0.42499999999999999</v>
      </c>
      <c r="D38" s="143">
        <v>20</v>
      </c>
      <c r="E38" s="143">
        <v>39</v>
      </c>
      <c r="F38" s="35">
        <f t="shared" si="18"/>
        <v>0.51282051282051277</v>
      </c>
      <c r="G38" s="129">
        <f t="shared" si="1"/>
        <v>1.2066365007541477</v>
      </c>
      <c r="H38" s="93" t="str">
        <f t="shared" si="2"/>
        <v>+P</v>
      </c>
      <c r="I38" s="112">
        <v>0.43</v>
      </c>
      <c r="J38" s="143">
        <v>62</v>
      </c>
      <c r="K38" s="143">
        <v>105</v>
      </c>
      <c r="L38" s="35">
        <f t="shared" si="14"/>
        <v>0.59047619047619049</v>
      </c>
      <c r="M38" s="129">
        <f t="shared" si="4"/>
        <v>1.3732004429678848</v>
      </c>
      <c r="N38" s="116" t="str">
        <f t="shared" si="5"/>
        <v>+P</v>
      </c>
      <c r="O38" s="124">
        <v>6400</v>
      </c>
      <c r="P38" s="121">
        <v>6083.69</v>
      </c>
      <c r="Q38" s="35">
        <f t="shared" si="6"/>
        <v>0.95057656249999989</v>
      </c>
      <c r="R38" s="93" t="str">
        <f t="shared" si="7"/>
        <v>MP</v>
      </c>
      <c r="S38" s="118">
        <v>0.41099999999999998</v>
      </c>
      <c r="T38" s="143">
        <v>103</v>
      </c>
      <c r="U38" s="143">
        <v>148</v>
      </c>
      <c r="V38" s="35">
        <f t="shared" si="8"/>
        <v>0.69594594594594594</v>
      </c>
      <c r="W38" s="129">
        <f t="shared" si="9"/>
        <v>1.693299138554613</v>
      </c>
      <c r="X38" s="93" t="str">
        <f t="shared" si="10"/>
        <v>+P</v>
      </c>
      <c r="Y38" s="112">
        <v>0.43</v>
      </c>
      <c r="Z38" s="143">
        <v>128</v>
      </c>
      <c r="AA38" s="35">
        <v>0.42520000000000002</v>
      </c>
      <c r="AB38" s="35">
        <f t="shared" si="15"/>
        <v>0.98883720930232566</v>
      </c>
      <c r="AC38" s="93" t="str">
        <f t="shared" si="16"/>
        <v>MP</v>
      </c>
      <c r="AD38" s="148">
        <v>76</v>
      </c>
      <c r="AE38" s="143">
        <v>101</v>
      </c>
      <c r="AF38" s="42">
        <f t="shared" si="17"/>
        <v>0.75247524752475248</v>
      </c>
    </row>
    <row r="39" spans="1:32" x14ac:dyDescent="0.3">
      <c r="A39" s="12">
        <v>588</v>
      </c>
      <c r="B39" s="101" t="s">
        <v>51</v>
      </c>
      <c r="C39" s="114">
        <v>0.42499999999999999</v>
      </c>
      <c r="D39" s="143">
        <v>28</v>
      </c>
      <c r="E39" s="143">
        <v>137</v>
      </c>
      <c r="F39" s="35">
        <f t="shared" si="18"/>
        <v>0.20437956204379562</v>
      </c>
      <c r="G39" s="129">
        <f t="shared" si="1"/>
        <v>0.48089308716187207</v>
      </c>
      <c r="H39" s="93" t="str">
        <f t="shared" si="2"/>
        <v>-P</v>
      </c>
      <c r="I39" s="112">
        <v>0.43</v>
      </c>
      <c r="J39" s="143">
        <v>177</v>
      </c>
      <c r="K39" s="143">
        <v>281</v>
      </c>
      <c r="L39" s="35">
        <f t="shared" si="14"/>
        <v>0.62989323843416367</v>
      </c>
      <c r="M39" s="129">
        <f t="shared" si="4"/>
        <v>1.4648679963585203</v>
      </c>
      <c r="N39" s="116" t="str">
        <f t="shared" si="5"/>
        <v>+P</v>
      </c>
      <c r="O39" s="124">
        <v>6400</v>
      </c>
      <c r="P39" s="121">
        <v>5867.2449999999999</v>
      </c>
      <c r="Q39" s="35">
        <f t="shared" si="6"/>
        <v>0.91675703124999997</v>
      </c>
      <c r="R39" s="93" t="str">
        <f t="shared" si="7"/>
        <v>-P</v>
      </c>
      <c r="S39" s="118">
        <v>0.41099999999999998</v>
      </c>
      <c r="T39" s="143">
        <v>213</v>
      </c>
      <c r="U39" s="143">
        <v>337</v>
      </c>
      <c r="V39" s="35">
        <f t="shared" si="8"/>
        <v>0.63204747774480707</v>
      </c>
      <c r="W39" s="129">
        <f t="shared" si="9"/>
        <v>1.5378284130043969</v>
      </c>
      <c r="X39" s="93" t="str">
        <f t="shared" si="10"/>
        <v>+P</v>
      </c>
      <c r="Y39" s="112">
        <v>0.43</v>
      </c>
      <c r="Z39" s="143">
        <v>289</v>
      </c>
      <c r="AA39" s="35">
        <v>0.45300000000000001</v>
      </c>
      <c r="AB39" s="35">
        <f t="shared" si="15"/>
        <v>1.0534883720930233</v>
      </c>
      <c r="AC39" s="93" t="str">
        <f t="shared" si="16"/>
        <v>+P</v>
      </c>
      <c r="AD39" s="148">
        <v>141</v>
      </c>
      <c r="AE39" s="143">
        <v>222</v>
      </c>
      <c r="AF39" s="42">
        <f t="shared" si="17"/>
        <v>0.63513513513513509</v>
      </c>
    </row>
    <row r="40" spans="1:32" x14ac:dyDescent="0.3">
      <c r="A40" s="47">
        <v>589</v>
      </c>
      <c r="B40" s="101" t="s">
        <v>52</v>
      </c>
      <c r="C40" s="114">
        <v>0.42499999999999999</v>
      </c>
      <c r="D40" s="143">
        <v>295</v>
      </c>
      <c r="E40" s="143">
        <v>676</v>
      </c>
      <c r="F40" s="35">
        <f t="shared" si="18"/>
        <v>0.43639053254437871</v>
      </c>
      <c r="G40" s="129">
        <f t="shared" si="1"/>
        <v>1.026801253045597</v>
      </c>
      <c r="H40" s="93" t="str">
        <f t="shared" si="2"/>
        <v>MP</v>
      </c>
      <c r="I40" s="112">
        <v>0.43</v>
      </c>
      <c r="J40" s="143">
        <v>844</v>
      </c>
      <c r="K40" s="143">
        <v>1523</v>
      </c>
      <c r="L40" s="35">
        <f t="shared" si="14"/>
        <v>0.55416940249507551</v>
      </c>
      <c r="M40" s="129">
        <f t="shared" si="4"/>
        <v>1.2887660523141291</v>
      </c>
      <c r="N40" s="116" t="str">
        <f t="shared" si="5"/>
        <v>+P</v>
      </c>
      <c r="O40" s="124">
        <v>6400</v>
      </c>
      <c r="P40" s="121">
        <v>6885.36</v>
      </c>
      <c r="Q40" s="35">
        <f t="shared" si="6"/>
        <v>1.0758375</v>
      </c>
      <c r="R40" s="93" t="str">
        <f t="shared" si="7"/>
        <v>+P</v>
      </c>
      <c r="S40" s="118">
        <v>0.41099999999999998</v>
      </c>
      <c r="T40" s="143">
        <v>1369</v>
      </c>
      <c r="U40" s="143">
        <v>2402</v>
      </c>
      <c r="V40" s="35">
        <f t="shared" si="8"/>
        <v>0.56994171523730219</v>
      </c>
      <c r="W40" s="129">
        <f t="shared" si="9"/>
        <v>1.3867195017939227</v>
      </c>
      <c r="X40" s="93" t="str">
        <f t="shared" si="10"/>
        <v>+P</v>
      </c>
      <c r="Y40" s="112">
        <v>0.43</v>
      </c>
      <c r="Z40" s="143">
        <v>1669</v>
      </c>
      <c r="AA40" s="35">
        <v>0.4506</v>
      </c>
      <c r="AB40" s="35">
        <f t="shared" si="15"/>
        <v>1.047906976744186</v>
      </c>
      <c r="AC40" s="93" t="str">
        <f t="shared" si="16"/>
        <v>MP</v>
      </c>
      <c r="AD40" s="148">
        <v>1014</v>
      </c>
      <c r="AE40" s="143">
        <v>1400</v>
      </c>
      <c r="AF40" s="42">
        <f t="shared" si="17"/>
        <v>0.72428571428571431</v>
      </c>
    </row>
    <row r="41" spans="1:32" x14ac:dyDescent="0.3">
      <c r="A41" s="47">
        <v>590</v>
      </c>
      <c r="B41" s="101" t="s">
        <v>52</v>
      </c>
      <c r="C41" s="114">
        <v>0.42499999999999999</v>
      </c>
      <c r="D41" s="143">
        <v>67</v>
      </c>
      <c r="E41" s="143">
        <v>139</v>
      </c>
      <c r="F41" s="35">
        <f t="shared" si="18"/>
        <v>0.48201438848920863</v>
      </c>
      <c r="G41" s="129">
        <f t="shared" si="1"/>
        <v>1.1341515023275497</v>
      </c>
      <c r="H41" s="93" t="str">
        <f t="shared" si="2"/>
        <v>+P</v>
      </c>
      <c r="I41" s="112">
        <v>0.43</v>
      </c>
      <c r="J41" s="143">
        <v>281</v>
      </c>
      <c r="K41" s="143">
        <v>580</v>
      </c>
      <c r="L41" s="35">
        <f t="shared" si="14"/>
        <v>0.48448275862068968</v>
      </c>
      <c r="M41" s="129">
        <f t="shared" si="4"/>
        <v>1.1267040898155574</v>
      </c>
      <c r="N41" s="116" t="str">
        <f t="shared" si="5"/>
        <v>+P</v>
      </c>
      <c r="O41" s="124">
        <v>6400</v>
      </c>
      <c r="P41" s="121">
        <v>7695.02</v>
      </c>
      <c r="Q41" s="35">
        <f t="shared" si="6"/>
        <v>1.2023468750000001</v>
      </c>
      <c r="R41" s="93" t="str">
        <f t="shared" si="7"/>
        <v>+P</v>
      </c>
      <c r="S41" s="118">
        <v>0.41099999999999998</v>
      </c>
      <c r="T41" s="143">
        <v>581</v>
      </c>
      <c r="U41" s="143">
        <v>1148</v>
      </c>
      <c r="V41" s="35">
        <f t="shared" si="8"/>
        <v>0.50609756097560976</v>
      </c>
      <c r="W41" s="129">
        <f t="shared" si="9"/>
        <v>1.2313809269479556</v>
      </c>
      <c r="X41" s="93" t="str">
        <f t="shared" si="10"/>
        <v>+P</v>
      </c>
      <c r="Y41" s="112">
        <v>0.43</v>
      </c>
      <c r="Z41" s="143">
        <v>598</v>
      </c>
      <c r="AA41" s="35">
        <v>0.47239999999999999</v>
      </c>
      <c r="AB41" s="35">
        <f t="shared" si="15"/>
        <v>1.0986046511627907</v>
      </c>
      <c r="AC41" s="93" t="str">
        <f t="shared" si="16"/>
        <v>+P</v>
      </c>
      <c r="AD41" s="148">
        <v>468</v>
      </c>
      <c r="AE41" s="143">
        <v>606</v>
      </c>
      <c r="AF41" s="42">
        <f t="shared" si="17"/>
        <v>0.7722772277227723</v>
      </c>
    </row>
    <row r="42" spans="1:32" x14ac:dyDescent="0.3">
      <c r="A42" s="12">
        <v>591</v>
      </c>
      <c r="B42" s="102" t="s">
        <v>53</v>
      </c>
      <c r="C42" s="114">
        <v>0.42499999999999999</v>
      </c>
      <c r="D42" s="143">
        <v>207</v>
      </c>
      <c r="E42" s="143">
        <v>370</v>
      </c>
      <c r="F42" s="35">
        <f t="shared" si="18"/>
        <v>0.55945945945945941</v>
      </c>
      <c r="G42" s="129">
        <f t="shared" si="1"/>
        <v>1.3163751987281398</v>
      </c>
      <c r="H42" s="93" t="str">
        <f t="shared" si="2"/>
        <v>+P</v>
      </c>
      <c r="I42" s="112">
        <v>0.43</v>
      </c>
      <c r="J42" s="143">
        <v>548</v>
      </c>
      <c r="K42" s="143">
        <v>961</v>
      </c>
      <c r="L42" s="35">
        <f t="shared" si="14"/>
        <v>0.57023933402705518</v>
      </c>
      <c r="M42" s="129">
        <f t="shared" si="4"/>
        <v>1.3261379861094307</v>
      </c>
      <c r="N42" s="116" t="str">
        <f t="shared" si="5"/>
        <v>+P</v>
      </c>
      <c r="O42" s="124">
        <v>6400</v>
      </c>
      <c r="P42" s="121">
        <v>6224.8050000000003</v>
      </c>
      <c r="Q42" s="35">
        <f t="shared" si="6"/>
        <v>0.9726257812500001</v>
      </c>
      <c r="R42" s="93" t="str">
        <f t="shared" si="7"/>
        <v>MP</v>
      </c>
      <c r="S42" s="118">
        <v>0.41099999999999998</v>
      </c>
      <c r="T42" s="143">
        <v>856</v>
      </c>
      <c r="U42" s="143">
        <v>1529</v>
      </c>
      <c r="V42" s="35">
        <f t="shared" si="8"/>
        <v>0.55984303466317853</v>
      </c>
      <c r="W42" s="129">
        <f t="shared" si="9"/>
        <v>1.3621485028301181</v>
      </c>
      <c r="X42" s="93" t="str">
        <f t="shared" si="10"/>
        <v>+P</v>
      </c>
      <c r="Y42" s="112">
        <v>0.43</v>
      </c>
      <c r="Z42" s="143">
        <v>1125</v>
      </c>
      <c r="AA42" s="35">
        <v>0.80820000000000003</v>
      </c>
      <c r="AB42" s="35">
        <f t="shared" si="15"/>
        <v>1.8795348837209302</v>
      </c>
      <c r="AC42" s="93" t="str">
        <f t="shared" si="16"/>
        <v>+P</v>
      </c>
      <c r="AD42" s="148">
        <v>653</v>
      </c>
      <c r="AE42" s="143">
        <v>860</v>
      </c>
      <c r="AF42" s="42">
        <f t="shared" si="17"/>
        <v>0.75930232558139532</v>
      </c>
    </row>
    <row r="43" spans="1:32" x14ac:dyDescent="0.3">
      <c r="A43" s="47">
        <v>592</v>
      </c>
      <c r="B43" s="101" t="s">
        <v>65</v>
      </c>
      <c r="C43" s="114">
        <v>0.42499999999999999</v>
      </c>
      <c r="D43" s="143">
        <v>9</v>
      </c>
      <c r="E43" s="143">
        <v>24</v>
      </c>
      <c r="F43" s="35">
        <f t="shared" si="18"/>
        <v>0.375</v>
      </c>
      <c r="G43" s="129">
        <f t="shared" si="1"/>
        <v>0.88235294117647056</v>
      </c>
      <c r="H43" s="93" t="str">
        <f t="shared" si="2"/>
        <v>-P</v>
      </c>
      <c r="I43" s="112">
        <v>0.43</v>
      </c>
      <c r="J43" s="143">
        <v>43</v>
      </c>
      <c r="K43" s="143">
        <v>85</v>
      </c>
      <c r="L43" s="35">
        <f t="shared" si="14"/>
        <v>0.50588235294117645</v>
      </c>
      <c r="M43" s="129">
        <f t="shared" si="4"/>
        <v>1.1764705882352942</v>
      </c>
      <c r="N43" s="116" t="str">
        <f t="shared" si="5"/>
        <v>+P</v>
      </c>
      <c r="O43" s="124">
        <v>6400</v>
      </c>
      <c r="P43" s="121">
        <v>5285.96</v>
      </c>
      <c r="Q43" s="35">
        <f t="shared" si="6"/>
        <v>0.82593125000000001</v>
      </c>
      <c r="R43" s="93" t="str">
        <f t="shared" si="7"/>
        <v>-P</v>
      </c>
      <c r="S43" s="118">
        <v>0.41099999999999998</v>
      </c>
      <c r="T43" s="143">
        <v>201</v>
      </c>
      <c r="U43" s="143">
        <v>403</v>
      </c>
      <c r="V43" s="35">
        <f t="shared" si="8"/>
        <v>0.4987593052109181</v>
      </c>
      <c r="W43" s="129">
        <f t="shared" si="9"/>
        <v>1.2135262900508956</v>
      </c>
      <c r="X43" s="93" t="str">
        <f t="shared" si="10"/>
        <v>+P</v>
      </c>
      <c r="Y43" s="112">
        <v>0.43</v>
      </c>
      <c r="Z43" s="143">
        <v>383</v>
      </c>
      <c r="AA43" s="35">
        <v>0.67190000000000005</v>
      </c>
      <c r="AB43" s="35">
        <f t="shared" si="15"/>
        <v>1.5625581395348838</v>
      </c>
      <c r="AC43" s="93" t="str">
        <f t="shared" si="16"/>
        <v>+P</v>
      </c>
      <c r="AD43" s="148">
        <v>171</v>
      </c>
      <c r="AE43" s="143">
        <v>206</v>
      </c>
      <c r="AF43" s="42">
        <f t="shared" si="17"/>
        <v>0.83009708737864074</v>
      </c>
    </row>
    <row r="44" spans="1:32" x14ac:dyDescent="0.3">
      <c r="A44" s="47">
        <v>593</v>
      </c>
      <c r="B44" s="101" t="s">
        <v>54</v>
      </c>
      <c r="C44" s="114">
        <v>0.42499999999999999</v>
      </c>
      <c r="D44" s="143">
        <v>78</v>
      </c>
      <c r="E44" s="143">
        <v>128</v>
      </c>
      <c r="F44" s="35">
        <f t="shared" si="18"/>
        <v>0.609375</v>
      </c>
      <c r="G44" s="129">
        <f t="shared" si="1"/>
        <v>1.4338235294117647</v>
      </c>
      <c r="H44" s="93" t="str">
        <f t="shared" si="2"/>
        <v>+P</v>
      </c>
      <c r="I44" s="112">
        <v>0.43</v>
      </c>
      <c r="J44" s="143">
        <v>237</v>
      </c>
      <c r="K44" s="143">
        <v>397</v>
      </c>
      <c r="L44" s="35">
        <f t="shared" si="14"/>
        <v>0.59697732997481112</v>
      </c>
      <c r="M44" s="129">
        <f t="shared" si="4"/>
        <v>1.3883193720344444</v>
      </c>
      <c r="N44" s="116" t="str">
        <f t="shared" si="5"/>
        <v>+P</v>
      </c>
      <c r="O44" s="124">
        <v>6400</v>
      </c>
      <c r="P44" s="121">
        <v>6300.51</v>
      </c>
      <c r="Q44" s="35">
        <f t="shared" si="6"/>
        <v>0.98445468749999998</v>
      </c>
      <c r="R44" s="93" t="str">
        <f t="shared" si="7"/>
        <v>MP</v>
      </c>
      <c r="S44" s="118">
        <v>0.41099999999999998</v>
      </c>
      <c r="T44" s="143">
        <v>297</v>
      </c>
      <c r="U44" s="143">
        <v>507</v>
      </c>
      <c r="V44" s="35">
        <f t="shared" si="8"/>
        <v>0.58579881656804733</v>
      </c>
      <c r="W44" s="129">
        <f t="shared" si="9"/>
        <v>1.4253012568565628</v>
      </c>
      <c r="X44" s="93" t="str">
        <f t="shared" si="10"/>
        <v>+P</v>
      </c>
      <c r="Y44" s="112">
        <v>0.43</v>
      </c>
      <c r="Z44" s="143">
        <v>359</v>
      </c>
      <c r="AA44" s="35">
        <v>0.60950000000000004</v>
      </c>
      <c r="AB44" s="35">
        <f t="shared" si="15"/>
        <v>1.4174418604651164</v>
      </c>
      <c r="AC44" s="93" t="str">
        <f t="shared" si="16"/>
        <v>+P</v>
      </c>
      <c r="AD44" s="148">
        <v>209</v>
      </c>
      <c r="AE44" s="143">
        <v>314</v>
      </c>
      <c r="AF44" s="42">
        <f t="shared" si="17"/>
        <v>0.66560509554140124</v>
      </c>
    </row>
    <row r="45" spans="1:32" x14ac:dyDescent="0.3">
      <c r="A45" s="47">
        <v>594</v>
      </c>
      <c r="B45" s="101" t="s">
        <v>54</v>
      </c>
      <c r="C45" s="114">
        <v>0.42499999999999999</v>
      </c>
      <c r="D45" s="143">
        <v>10</v>
      </c>
      <c r="E45" s="143">
        <v>16</v>
      </c>
      <c r="F45" s="35">
        <f t="shared" si="18"/>
        <v>0.625</v>
      </c>
      <c r="G45" s="129">
        <f t="shared" si="1"/>
        <v>1.4705882352941178</v>
      </c>
      <c r="H45" s="93" t="str">
        <f t="shared" si="2"/>
        <v>+P</v>
      </c>
      <c r="I45" s="112">
        <v>0.43</v>
      </c>
      <c r="J45" s="143">
        <v>39</v>
      </c>
      <c r="K45" s="143">
        <v>75</v>
      </c>
      <c r="L45" s="35">
        <f t="shared" si="14"/>
        <v>0.52</v>
      </c>
      <c r="M45" s="129">
        <f t="shared" si="4"/>
        <v>1.2093023255813955</v>
      </c>
      <c r="N45" s="116" t="str">
        <f t="shared" si="5"/>
        <v>+P</v>
      </c>
      <c r="O45" s="124">
        <v>6400</v>
      </c>
      <c r="P45" s="121">
        <v>5810.5</v>
      </c>
      <c r="Q45" s="35">
        <f t="shared" si="6"/>
        <v>0.90789062499999995</v>
      </c>
      <c r="R45" s="93" t="str">
        <f t="shared" si="7"/>
        <v>-P</v>
      </c>
      <c r="S45" s="118">
        <v>0.41099999999999998</v>
      </c>
      <c r="T45" s="143">
        <v>85</v>
      </c>
      <c r="U45" s="143">
        <v>156</v>
      </c>
      <c r="V45" s="35">
        <f t="shared" si="8"/>
        <v>0.54487179487179482</v>
      </c>
      <c r="W45" s="129">
        <f t="shared" si="9"/>
        <v>1.3257221286418366</v>
      </c>
      <c r="X45" s="93" t="str">
        <f t="shared" si="10"/>
        <v>+P</v>
      </c>
      <c r="Y45" s="112">
        <v>0.43</v>
      </c>
      <c r="Z45" s="143">
        <v>165</v>
      </c>
      <c r="AA45" s="35">
        <v>0.61570000000000003</v>
      </c>
      <c r="AB45" s="35">
        <f t="shared" si="15"/>
        <v>1.4318604651162792</v>
      </c>
      <c r="AC45" s="93" t="str">
        <f t="shared" si="16"/>
        <v>+P</v>
      </c>
      <c r="AD45" s="148">
        <v>75</v>
      </c>
      <c r="AE45" s="143">
        <v>103</v>
      </c>
      <c r="AF45" s="42">
        <f t="shared" si="17"/>
        <v>0.72815533980582525</v>
      </c>
    </row>
    <row r="46" spans="1:32" x14ac:dyDescent="0.3">
      <c r="A46" s="47">
        <v>595</v>
      </c>
      <c r="B46" s="101" t="s">
        <v>55</v>
      </c>
      <c r="C46" s="114">
        <v>0.42499999999999999</v>
      </c>
      <c r="D46" s="143">
        <v>38</v>
      </c>
      <c r="E46" s="143">
        <v>115</v>
      </c>
      <c r="F46" s="35">
        <f t="shared" si="18"/>
        <v>0.33043478260869563</v>
      </c>
      <c r="G46" s="129">
        <f t="shared" si="1"/>
        <v>0.77749360613810736</v>
      </c>
      <c r="H46" s="93" t="str">
        <f t="shared" si="2"/>
        <v>-P</v>
      </c>
      <c r="I46" s="112">
        <v>0.43</v>
      </c>
      <c r="J46" s="143">
        <v>151</v>
      </c>
      <c r="K46" s="143">
        <v>246</v>
      </c>
      <c r="L46" s="35">
        <f t="shared" si="14"/>
        <v>0.61382113821138207</v>
      </c>
      <c r="M46" s="129">
        <f t="shared" si="4"/>
        <v>1.4274910190962373</v>
      </c>
      <c r="N46" s="116" t="str">
        <f t="shared" si="5"/>
        <v>+P</v>
      </c>
      <c r="O46" s="124">
        <v>6400</v>
      </c>
      <c r="P46" s="121">
        <v>6655.9</v>
      </c>
      <c r="Q46" s="35">
        <f t="shared" si="6"/>
        <v>1.039984375</v>
      </c>
      <c r="R46" s="93" t="str">
        <f t="shared" si="7"/>
        <v>MP</v>
      </c>
      <c r="S46" s="118">
        <v>0.41099999999999998</v>
      </c>
      <c r="T46" s="143">
        <v>208</v>
      </c>
      <c r="U46" s="143">
        <v>346</v>
      </c>
      <c r="V46" s="35">
        <f t="shared" si="8"/>
        <v>0.60115606936416188</v>
      </c>
      <c r="W46" s="129">
        <f t="shared" si="9"/>
        <v>1.4626668354359171</v>
      </c>
      <c r="X46" s="93" t="str">
        <f t="shared" si="10"/>
        <v>+P</v>
      </c>
      <c r="Y46" s="112">
        <v>0.43</v>
      </c>
      <c r="Z46" s="143">
        <v>175</v>
      </c>
      <c r="AA46" s="35">
        <v>0.36230000000000001</v>
      </c>
      <c r="AB46" s="35">
        <f t="shared" si="15"/>
        <v>0.84255813953488379</v>
      </c>
      <c r="AC46" s="93" t="str">
        <f t="shared" si="16"/>
        <v>-P</v>
      </c>
      <c r="AD46" s="148">
        <v>149</v>
      </c>
      <c r="AE46" s="143">
        <v>212</v>
      </c>
      <c r="AF46" s="42">
        <f t="shared" si="17"/>
        <v>0.70283018867924529</v>
      </c>
    </row>
    <row r="47" spans="1:32" x14ac:dyDescent="0.3">
      <c r="A47" s="12">
        <v>596</v>
      </c>
      <c r="B47" s="101" t="s">
        <v>56</v>
      </c>
      <c r="C47" s="114">
        <v>0.42499999999999999</v>
      </c>
      <c r="D47" s="143">
        <v>36</v>
      </c>
      <c r="E47" s="143">
        <v>53</v>
      </c>
      <c r="F47" s="35">
        <f t="shared" si="18"/>
        <v>0.67924528301886788</v>
      </c>
      <c r="G47" s="129">
        <f t="shared" si="1"/>
        <v>1.5982241953385128</v>
      </c>
      <c r="H47" s="93" t="str">
        <f t="shared" si="2"/>
        <v>+P</v>
      </c>
      <c r="I47" s="112">
        <v>0.43</v>
      </c>
      <c r="J47" s="143">
        <v>103</v>
      </c>
      <c r="K47" s="143">
        <v>165</v>
      </c>
      <c r="L47" s="35">
        <f t="shared" si="14"/>
        <v>0.62424242424242427</v>
      </c>
      <c r="M47" s="129">
        <f t="shared" si="4"/>
        <v>1.4517265680056379</v>
      </c>
      <c r="N47" s="116" t="str">
        <f t="shared" si="5"/>
        <v>+P</v>
      </c>
      <c r="O47" s="124">
        <v>6400</v>
      </c>
      <c r="P47" s="121">
        <v>5273.89</v>
      </c>
      <c r="Q47" s="35">
        <f t="shared" si="6"/>
        <v>0.82404531250000002</v>
      </c>
      <c r="R47" s="93" t="str">
        <f t="shared" si="7"/>
        <v>-P</v>
      </c>
      <c r="S47" s="118">
        <v>0.41099999999999998</v>
      </c>
      <c r="T47" s="143">
        <v>109</v>
      </c>
      <c r="U47" s="143">
        <v>178</v>
      </c>
      <c r="V47" s="35">
        <f t="shared" si="8"/>
        <v>0.61235955056179781</v>
      </c>
      <c r="W47" s="129">
        <f t="shared" si="9"/>
        <v>1.4899259137756637</v>
      </c>
      <c r="X47" s="93" t="str">
        <f t="shared" si="10"/>
        <v>+P</v>
      </c>
      <c r="Y47" s="112">
        <v>0.43</v>
      </c>
      <c r="Z47" s="143">
        <v>122</v>
      </c>
      <c r="AA47" s="35">
        <v>0.47099999999999997</v>
      </c>
      <c r="AB47" s="35">
        <f t="shared" si="15"/>
        <v>1.0953488372093023</v>
      </c>
      <c r="AC47" s="93" t="str">
        <f t="shared" si="16"/>
        <v>+P</v>
      </c>
      <c r="AD47" s="148">
        <v>71</v>
      </c>
      <c r="AE47" s="143">
        <v>113</v>
      </c>
      <c r="AF47" s="42">
        <f t="shared" si="17"/>
        <v>0.62831858407079644</v>
      </c>
    </row>
    <row r="48" spans="1:32" x14ac:dyDescent="0.3">
      <c r="A48" s="47">
        <v>597</v>
      </c>
      <c r="B48" s="101" t="s">
        <v>57</v>
      </c>
      <c r="C48" s="114">
        <v>0.42499999999999999</v>
      </c>
      <c r="D48" s="143">
        <v>61</v>
      </c>
      <c r="E48" s="143">
        <v>93</v>
      </c>
      <c r="F48" s="35">
        <f t="shared" si="18"/>
        <v>0.65591397849462363</v>
      </c>
      <c r="G48" s="129">
        <f t="shared" si="1"/>
        <v>1.5433270082226438</v>
      </c>
      <c r="H48" s="93" t="str">
        <f t="shared" si="2"/>
        <v>+P</v>
      </c>
      <c r="I48" s="112">
        <v>0.43</v>
      </c>
      <c r="J48" s="143">
        <v>148</v>
      </c>
      <c r="K48" s="143">
        <v>222</v>
      </c>
      <c r="L48" s="35">
        <f t="shared" si="14"/>
        <v>0.66666666666666663</v>
      </c>
      <c r="M48" s="129">
        <f t="shared" si="4"/>
        <v>1.5503875968992247</v>
      </c>
      <c r="N48" s="116" t="str">
        <f t="shared" si="5"/>
        <v>+P</v>
      </c>
      <c r="O48" s="124">
        <v>6400</v>
      </c>
      <c r="P48" s="121">
        <v>6000</v>
      </c>
      <c r="Q48" s="35">
        <f t="shared" si="6"/>
        <v>0.9375</v>
      </c>
      <c r="R48" s="93" t="str">
        <f t="shared" si="7"/>
        <v>-P</v>
      </c>
      <c r="S48" s="118">
        <v>0.41099999999999998</v>
      </c>
      <c r="T48" s="143">
        <v>184</v>
      </c>
      <c r="U48" s="143">
        <v>296</v>
      </c>
      <c r="V48" s="35">
        <f t="shared" si="8"/>
        <v>0.6216216216216216</v>
      </c>
      <c r="W48" s="129">
        <f t="shared" si="9"/>
        <v>1.512461366475965</v>
      </c>
      <c r="X48" s="93" t="str">
        <f t="shared" si="10"/>
        <v>+P</v>
      </c>
      <c r="Y48" s="112">
        <v>0.43</v>
      </c>
      <c r="Z48" s="143">
        <v>153</v>
      </c>
      <c r="AA48" s="35">
        <v>0.34539999999999998</v>
      </c>
      <c r="AB48" s="35">
        <f t="shared" si="15"/>
        <v>0.80325581395348833</v>
      </c>
      <c r="AC48" s="93" t="str">
        <f t="shared" si="16"/>
        <v>-P</v>
      </c>
      <c r="AD48" s="148">
        <v>121</v>
      </c>
      <c r="AE48" s="143">
        <v>177</v>
      </c>
      <c r="AF48" s="42">
        <f t="shared" si="17"/>
        <v>0.68361581920903958</v>
      </c>
    </row>
    <row r="49" spans="1:32" x14ac:dyDescent="0.3">
      <c r="A49" s="47">
        <v>598</v>
      </c>
      <c r="B49" s="101" t="s">
        <v>57</v>
      </c>
      <c r="C49" s="114">
        <v>0.42499999999999999</v>
      </c>
      <c r="D49" s="143">
        <v>5</v>
      </c>
      <c r="E49" s="143">
        <v>6</v>
      </c>
      <c r="F49" s="35">
        <f t="shared" si="18"/>
        <v>0.83333333333333337</v>
      </c>
      <c r="G49" s="129">
        <f t="shared" si="1"/>
        <v>1.9607843137254903</v>
      </c>
      <c r="H49" s="93" t="str">
        <f t="shared" si="2"/>
        <v>+P</v>
      </c>
      <c r="I49" s="112">
        <v>0.43</v>
      </c>
      <c r="J49" s="143">
        <v>20</v>
      </c>
      <c r="K49" s="143">
        <v>39</v>
      </c>
      <c r="L49" s="35">
        <f t="shared" si="14"/>
        <v>0.51282051282051277</v>
      </c>
      <c r="M49" s="129">
        <f t="shared" si="4"/>
        <v>1.1926058437686344</v>
      </c>
      <c r="N49" s="116" t="str">
        <f t="shared" si="5"/>
        <v>+P</v>
      </c>
      <c r="O49" s="124">
        <v>6400</v>
      </c>
      <c r="P49" s="121">
        <v>8645.65</v>
      </c>
      <c r="Q49" s="35">
        <f t="shared" si="6"/>
        <v>1.3508828124999999</v>
      </c>
      <c r="R49" s="93" t="str">
        <f t="shared" si="7"/>
        <v>+P</v>
      </c>
      <c r="S49" s="118">
        <v>0.41099999999999998</v>
      </c>
      <c r="T49" s="143">
        <v>27</v>
      </c>
      <c r="U49" s="143">
        <v>51</v>
      </c>
      <c r="V49" s="35">
        <f t="shared" si="8"/>
        <v>0.52941176470588236</v>
      </c>
      <c r="W49" s="129">
        <f t="shared" si="9"/>
        <v>1.2881064834693001</v>
      </c>
      <c r="X49" s="93" t="str">
        <f t="shared" si="10"/>
        <v>+P</v>
      </c>
      <c r="Y49" s="112">
        <v>0.43</v>
      </c>
      <c r="Z49" s="143">
        <v>38</v>
      </c>
      <c r="AA49" s="35">
        <v>0.4</v>
      </c>
      <c r="AB49" s="35">
        <f t="shared" si="15"/>
        <v>0.93023255813953498</v>
      </c>
      <c r="AC49" s="93" t="str">
        <f t="shared" si="16"/>
        <v>-P</v>
      </c>
      <c r="AD49" s="148">
        <v>22</v>
      </c>
      <c r="AE49" s="143">
        <v>27</v>
      </c>
      <c r="AF49" s="42">
        <f t="shared" si="17"/>
        <v>0.81481481481481477</v>
      </c>
    </row>
    <row r="50" spans="1:32" x14ac:dyDescent="0.3">
      <c r="A50" s="12">
        <v>599</v>
      </c>
      <c r="B50" s="101" t="s">
        <v>58</v>
      </c>
      <c r="C50" s="114">
        <v>0.42499999999999999</v>
      </c>
      <c r="D50" s="143">
        <v>19</v>
      </c>
      <c r="E50" s="143">
        <v>36</v>
      </c>
      <c r="F50" s="35">
        <f t="shared" si="18"/>
        <v>0.52777777777777779</v>
      </c>
      <c r="G50" s="129">
        <f t="shared" si="1"/>
        <v>1.2418300653594772</v>
      </c>
      <c r="H50" s="93" t="str">
        <f t="shared" si="2"/>
        <v>+P</v>
      </c>
      <c r="I50" s="112">
        <v>0.43</v>
      </c>
      <c r="J50" s="143">
        <v>39</v>
      </c>
      <c r="K50" s="143">
        <v>60</v>
      </c>
      <c r="L50" s="35">
        <f t="shared" si="14"/>
        <v>0.65</v>
      </c>
      <c r="M50" s="129">
        <f t="shared" si="4"/>
        <v>1.5116279069767442</v>
      </c>
      <c r="N50" s="116" t="str">
        <f t="shared" si="5"/>
        <v>+P</v>
      </c>
      <c r="O50" s="124">
        <v>6400</v>
      </c>
      <c r="P50" s="121">
        <v>5753.84</v>
      </c>
      <c r="Q50" s="35">
        <f t="shared" si="6"/>
        <v>0.89903750000000004</v>
      </c>
      <c r="R50" s="93" t="str">
        <f t="shared" si="7"/>
        <v>-P</v>
      </c>
      <c r="S50" s="118">
        <v>0.41099999999999998</v>
      </c>
      <c r="T50" s="143">
        <v>67</v>
      </c>
      <c r="U50" s="143">
        <v>114</v>
      </c>
      <c r="V50" s="35">
        <f t="shared" si="8"/>
        <v>0.58771929824561409</v>
      </c>
      <c r="W50" s="129">
        <f t="shared" si="9"/>
        <v>1.4299739616681608</v>
      </c>
      <c r="X50" s="93" t="str">
        <f t="shared" si="10"/>
        <v>+P</v>
      </c>
      <c r="Y50" s="112">
        <v>0.43</v>
      </c>
      <c r="Z50" s="143">
        <v>148</v>
      </c>
      <c r="AA50" s="35">
        <v>0.69479999999999997</v>
      </c>
      <c r="AB50" s="35">
        <f t="shared" si="15"/>
        <v>1.615813953488372</v>
      </c>
      <c r="AC50" s="93" t="str">
        <f t="shared" si="16"/>
        <v>+P</v>
      </c>
      <c r="AD50" s="148">
        <v>55</v>
      </c>
      <c r="AE50" s="143">
        <v>66</v>
      </c>
      <c r="AF50" s="42">
        <f t="shared" si="17"/>
        <v>0.83333333333333337</v>
      </c>
    </row>
    <row r="51" spans="1:32" x14ac:dyDescent="0.3">
      <c r="A51" s="12">
        <v>600</v>
      </c>
      <c r="B51" s="101" t="s">
        <v>59</v>
      </c>
      <c r="C51" s="114">
        <v>0.42499999999999999</v>
      </c>
      <c r="D51" s="143">
        <v>267</v>
      </c>
      <c r="E51" s="143">
        <v>568</v>
      </c>
      <c r="F51" s="35">
        <f t="shared" si="18"/>
        <v>0.47007042253521125</v>
      </c>
      <c r="G51" s="129">
        <f t="shared" si="1"/>
        <v>1.1060480530240264</v>
      </c>
      <c r="H51" s="93" t="str">
        <f t="shared" si="2"/>
        <v>+P</v>
      </c>
      <c r="I51" s="112">
        <v>0.43</v>
      </c>
      <c r="J51" s="143">
        <v>760</v>
      </c>
      <c r="K51" s="143">
        <v>1293</v>
      </c>
      <c r="L51" s="35">
        <f t="shared" si="14"/>
        <v>0.58778035576179433</v>
      </c>
      <c r="M51" s="129">
        <f t="shared" si="4"/>
        <v>1.3669310599111497</v>
      </c>
      <c r="N51" s="116" t="str">
        <f t="shared" si="5"/>
        <v>+P</v>
      </c>
      <c r="O51" s="124">
        <v>6400</v>
      </c>
      <c r="P51" s="121">
        <v>8074.4</v>
      </c>
      <c r="Q51" s="35">
        <f t="shared" si="6"/>
        <v>1.261625</v>
      </c>
      <c r="R51" s="93" t="str">
        <f t="shared" si="7"/>
        <v>+P</v>
      </c>
      <c r="S51" s="118">
        <v>0.41099999999999998</v>
      </c>
      <c r="T51" s="143">
        <v>832</v>
      </c>
      <c r="U51" s="143">
        <v>1359</v>
      </c>
      <c r="V51" s="35">
        <f t="shared" si="8"/>
        <v>0.61221486387049306</v>
      </c>
      <c r="W51" s="129">
        <f t="shared" si="9"/>
        <v>1.4895738780303969</v>
      </c>
      <c r="X51" s="93" t="str">
        <f t="shared" si="10"/>
        <v>+P</v>
      </c>
      <c r="Y51" s="112">
        <v>0.43</v>
      </c>
      <c r="Z51" s="143">
        <v>1491</v>
      </c>
      <c r="AA51" s="35">
        <v>0.37690000000000001</v>
      </c>
      <c r="AB51" s="35">
        <f t="shared" si="15"/>
        <v>0.87651162790697679</v>
      </c>
      <c r="AC51" s="93" t="str">
        <f t="shared" si="16"/>
        <v>-P</v>
      </c>
      <c r="AD51" s="148">
        <v>618</v>
      </c>
      <c r="AE51" s="143">
        <v>857</v>
      </c>
      <c r="AF51" s="42">
        <f t="shared" si="17"/>
        <v>0.72112018669778299</v>
      </c>
    </row>
    <row r="52" spans="1:32" x14ac:dyDescent="0.3">
      <c r="A52" s="12">
        <v>601</v>
      </c>
      <c r="B52" s="101" t="s">
        <v>60</v>
      </c>
      <c r="C52" s="114">
        <v>0.42499999999999999</v>
      </c>
      <c r="D52" s="143">
        <v>339</v>
      </c>
      <c r="E52" s="143">
        <v>523</v>
      </c>
      <c r="F52" s="35">
        <f t="shared" si="18"/>
        <v>0.64818355640535374</v>
      </c>
      <c r="G52" s="129">
        <f t="shared" si="1"/>
        <v>1.5251377797773029</v>
      </c>
      <c r="H52" s="93" t="str">
        <f t="shared" si="2"/>
        <v>+P</v>
      </c>
      <c r="I52" s="112">
        <v>0.43</v>
      </c>
      <c r="J52" s="143">
        <v>713</v>
      </c>
      <c r="K52" s="143">
        <v>1134</v>
      </c>
      <c r="L52" s="35">
        <f t="shared" si="14"/>
        <v>0.62874779541446213</v>
      </c>
      <c r="M52" s="129">
        <f t="shared" si="4"/>
        <v>1.4622041753824702</v>
      </c>
      <c r="N52" s="116" t="str">
        <f t="shared" si="5"/>
        <v>+P</v>
      </c>
      <c r="O52" s="124">
        <v>6400</v>
      </c>
      <c r="P52" s="121">
        <v>7614.49</v>
      </c>
      <c r="Q52" s="35">
        <f t="shared" si="6"/>
        <v>1.1897640624999999</v>
      </c>
      <c r="R52" s="93" t="str">
        <f t="shared" si="7"/>
        <v>+P</v>
      </c>
      <c r="S52" s="118">
        <v>0.41099999999999998</v>
      </c>
      <c r="T52" s="143">
        <v>1028</v>
      </c>
      <c r="U52" s="143">
        <v>1648</v>
      </c>
      <c r="V52" s="35">
        <f t="shared" si="8"/>
        <v>0.62378640776699024</v>
      </c>
      <c r="W52" s="129">
        <f t="shared" si="9"/>
        <v>1.5177284860510711</v>
      </c>
      <c r="X52" s="93" t="str">
        <f t="shared" si="10"/>
        <v>+P</v>
      </c>
      <c r="Y52" s="112">
        <v>0.43</v>
      </c>
      <c r="Z52" s="143">
        <v>1208</v>
      </c>
      <c r="AA52" s="35">
        <v>0.44409999999999999</v>
      </c>
      <c r="AB52" s="35">
        <f t="shared" si="15"/>
        <v>1.0327906976744186</v>
      </c>
      <c r="AC52" s="93" t="str">
        <f t="shared" si="16"/>
        <v>MP</v>
      </c>
      <c r="AD52" s="148">
        <v>705</v>
      </c>
      <c r="AE52" s="143">
        <v>1036</v>
      </c>
      <c r="AF52" s="42">
        <f t="shared" si="17"/>
        <v>0.68050193050193053</v>
      </c>
    </row>
    <row r="53" spans="1:32" x14ac:dyDescent="0.3">
      <c r="A53" s="12">
        <v>602</v>
      </c>
      <c r="B53" s="101" t="s">
        <v>60</v>
      </c>
      <c r="C53" s="114">
        <v>0.42499999999999999</v>
      </c>
      <c r="D53" s="143">
        <v>25</v>
      </c>
      <c r="E53" s="143">
        <v>28</v>
      </c>
      <c r="F53" s="35">
        <f t="shared" si="18"/>
        <v>0.8928571428571429</v>
      </c>
      <c r="G53" s="129">
        <f t="shared" si="1"/>
        <v>2.1008403361344539</v>
      </c>
      <c r="H53" s="93" t="str">
        <f t="shared" si="2"/>
        <v>+P</v>
      </c>
      <c r="I53" s="112">
        <v>0.43</v>
      </c>
      <c r="J53" s="143">
        <v>66</v>
      </c>
      <c r="K53" s="143">
        <v>128</v>
      </c>
      <c r="L53" s="35">
        <f t="shared" si="14"/>
        <v>0.515625</v>
      </c>
      <c r="M53" s="129">
        <f t="shared" si="4"/>
        <v>1.1991279069767442</v>
      </c>
      <c r="N53" s="116" t="str">
        <f t="shared" si="5"/>
        <v>+P</v>
      </c>
      <c r="O53" s="124">
        <v>6400</v>
      </c>
      <c r="P53" s="121">
        <v>8366.85</v>
      </c>
      <c r="Q53" s="35">
        <f t="shared" si="6"/>
        <v>1.3073203125000001</v>
      </c>
      <c r="R53" s="93" t="str">
        <f t="shared" si="7"/>
        <v>+P</v>
      </c>
      <c r="S53" s="118">
        <v>0.41099999999999998</v>
      </c>
      <c r="T53" s="143">
        <v>92</v>
      </c>
      <c r="U53" s="143">
        <v>176</v>
      </c>
      <c r="V53" s="35">
        <f t="shared" si="8"/>
        <v>0.52272727272727271</v>
      </c>
      <c r="W53" s="129">
        <f t="shared" si="9"/>
        <v>1.2718425127184252</v>
      </c>
      <c r="X53" s="93" t="str">
        <f t="shared" si="10"/>
        <v>+P</v>
      </c>
      <c r="Y53" s="112">
        <v>0.43</v>
      </c>
      <c r="Z53" s="143">
        <v>251</v>
      </c>
      <c r="AA53" s="35">
        <v>0.36430000000000001</v>
      </c>
      <c r="AB53" s="35">
        <f t="shared" si="15"/>
        <v>0.84720930232558145</v>
      </c>
      <c r="AC53" s="93" t="str">
        <f t="shared" si="16"/>
        <v>-P</v>
      </c>
      <c r="AD53" s="148">
        <v>105</v>
      </c>
      <c r="AE53" s="143">
        <v>131</v>
      </c>
      <c r="AF53" s="42">
        <f t="shared" si="17"/>
        <v>0.80152671755725191</v>
      </c>
    </row>
    <row r="54" spans="1:32" x14ac:dyDescent="0.3">
      <c r="A54" s="64">
        <v>548</v>
      </c>
      <c r="B54" s="103" t="s">
        <v>75</v>
      </c>
      <c r="C54" s="114"/>
      <c r="D54" s="143">
        <v>3</v>
      </c>
      <c r="E54" s="143">
        <v>17</v>
      </c>
      <c r="F54" s="35">
        <f t="shared" si="18"/>
        <v>0.17647058823529413</v>
      </c>
      <c r="G54" s="129" t="str">
        <f t="shared" si="1"/>
        <v>NA</v>
      </c>
      <c r="H54" s="93" t="str">
        <f t="shared" si="2"/>
        <v>NA</v>
      </c>
      <c r="I54" s="112"/>
      <c r="J54" s="143">
        <v>12</v>
      </c>
      <c r="K54" s="143">
        <v>16</v>
      </c>
      <c r="L54" s="35">
        <f t="shared" si="14"/>
        <v>0.75</v>
      </c>
      <c r="M54" s="129" t="str">
        <f t="shared" si="4"/>
        <v>NA</v>
      </c>
      <c r="N54" s="116" t="str">
        <f t="shared" si="5"/>
        <v>NA</v>
      </c>
      <c r="O54" s="124"/>
      <c r="P54" s="121">
        <v>9833.1</v>
      </c>
      <c r="Q54" s="35" t="str">
        <f t="shared" si="6"/>
        <v>NA</v>
      </c>
      <c r="R54" s="93" t="str">
        <f t="shared" si="7"/>
        <v>+P</v>
      </c>
      <c r="S54" s="119"/>
      <c r="T54" s="143">
        <v>21</v>
      </c>
      <c r="U54" s="143">
        <v>32</v>
      </c>
      <c r="V54" s="35">
        <f t="shared" si="8"/>
        <v>0.65625</v>
      </c>
      <c r="W54" s="129" t="str">
        <f t="shared" si="9"/>
        <v>NA</v>
      </c>
      <c r="X54" s="93" t="str">
        <f t="shared" si="10"/>
        <v>NA</v>
      </c>
      <c r="Y54" s="112"/>
      <c r="Z54" s="149">
        <v>6</v>
      </c>
      <c r="AA54" s="45">
        <v>0.85709999999999997</v>
      </c>
      <c r="AB54" s="45" t="str">
        <f t="shared" si="15"/>
        <v>NA</v>
      </c>
      <c r="AC54" s="46" t="str">
        <f t="shared" si="16"/>
        <v>NA</v>
      </c>
      <c r="AD54" s="150"/>
      <c r="AE54" s="149"/>
      <c r="AF54" s="65">
        <f t="shared" si="17"/>
        <v>0</v>
      </c>
    </row>
    <row r="55" spans="1:32" x14ac:dyDescent="0.3">
      <c r="A55" s="64">
        <v>549</v>
      </c>
      <c r="B55" s="103" t="s">
        <v>76</v>
      </c>
      <c r="C55" s="114"/>
      <c r="D55" s="143"/>
      <c r="E55" s="143"/>
      <c r="F55" s="35">
        <f t="shared" si="18"/>
        <v>0</v>
      </c>
      <c r="G55" s="129" t="str">
        <f t="shared" si="1"/>
        <v>NA</v>
      </c>
      <c r="H55" s="93" t="str">
        <f t="shared" si="2"/>
        <v>NA</v>
      </c>
      <c r="I55" s="112"/>
      <c r="J55" s="143"/>
      <c r="K55" s="143"/>
      <c r="L55" s="35">
        <f t="shared" si="14"/>
        <v>0</v>
      </c>
      <c r="M55" s="129" t="str">
        <f t="shared" si="4"/>
        <v>NA</v>
      </c>
      <c r="N55" s="116" t="str">
        <f t="shared" si="5"/>
        <v>NA</v>
      </c>
      <c r="O55" s="124"/>
      <c r="P55" s="121"/>
      <c r="Q55" s="35" t="str">
        <f t="shared" si="6"/>
        <v>NA</v>
      </c>
      <c r="R55" s="93" t="str">
        <f t="shared" si="7"/>
        <v>+P</v>
      </c>
      <c r="S55" s="119"/>
      <c r="T55" s="143"/>
      <c r="U55" s="143"/>
      <c r="V55" s="35">
        <f t="shared" si="8"/>
        <v>0</v>
      </c>
      <c r="W55" s="129" t="str">
        <f t="shared" si="9"/>
        <v>NA</v>
      </c>
      <c r="X55" s="93" t="str">
        <f t="shared" si="10"/>
        <v>NA</v>
      </c>
      <c r="Y55" s="112"/>
      <c r="Z55" s="149"/>
      <c r="AA55" s="45"/>
      <c r="AB55" s="45" t="str">
        <f t="shared" si="15"/>
        <v>NA</v>
      </c>
      <c r="AC55" s="46" t="str">
        <f t="shared" si="16"/>
        <v>NA</v>
      </c>
      <c r="AD55" s="150"/>
      <c r="AE55" s="149"/>
      <c r="AF55" s="65">
        <f t="shared" si="17"/>
        <v>0</v>
      </c>
    </row>
    <row r="56" spans="1:32" x14ac:dyDescent="0.3">
      <c r="A56" s="64">
        <v>550</v>
      </c>
      <c r="B56" s="103" t="s">
        <v>77</v>
      </c>
      <c r="C56" s="114"/>
      <c r="D56" s="143">
        <v>0</v>
      </c>
      <c r="E56" s="143">
        <v>1</v>
      </c>
      <c r="F56" s="35">
        <f t="shared" si="18"/>
        <v>0</v>
      </c>
      <c r="G56" s="129" t="str">
        <f t="shared" si="1"/>
        <v>NA</v>
      </c>
      <c r="H56" s="93" t="str">
        <f t="shared" si="2"/>
        <v>NA</v>
      </c>
      <c r="I56" s="112"/>
      <c r="J56" s="143">
        <v>1</v>
      </c>
      <c r="K56" s="143">
        <v>1</v>
      </c>
      <c r="L56" s="35">
        <f t="shared" si="14"/>
        <v>1</v>
      </c>
      <c r="M56" s="129" t="str">
        <f t="shared" si="4"/>
        <v>NA</v>
      </c>
      <c r="N56" s="116" t="str">
        <f t="shared" si="5"/>
        <v>NA</v>
      </c>
      <c r="O56" s="124"/>
      <c r="P56" s="121">
        <v>4792</v>
      </c>
      <c r="Q56" s="35" t="str">
        <f t="shared" si="6"/>
        <v>NA</v>
      </c>
      <c r="R56" s="93" t="str">
        <f t="shared" si="7"/>
        <v>+P</v>
      </c>
      <c r="S56" s="119"/>
      <c r="T56" s="143">
        <v>38</v>
      </c>
      <c r="U56" s="143">
        <v>44</v>
      </c>
      <c r="V56" s="35">
        <f t="shared" si="8"/>
        <v>0.86363636363636365</v>
      </c>
      <c r="W56" s="129" t="str">
        <f t="shared" si="9"/>
        <v>NA</v>
      </c>
      <c r="X56" s="93" t="str">
        <f t="shared" si="10"/>
        <v>NA</v>
      </c>
      <c r="Y56" s="112"/>
      <c r="Z56" s="149"/>
      <c r="AA56" s="45"/>
      <c r="AB56" s="45" t="str">
        <f t="shared" si="15"/>
        <v>NA</v>
      </c>
      <c r="AC56" s="46" t="str">
        <f t="shared" si="16"/>
        <v>NA</v>
      </c>
      <c r="AD56" s="150"/>
      <c r="AE56" s="149"/>
      <c r="AF56" s="65">
        <f t="shared" si="17"/>
        <v>0</v>
      </c>
    </row>
    <row r="57" spans="1:32" x14ac:dyDescent="0.3">
      <c r="A57" s="64">
        <v>551</v>
      </c>
      <c r="B57" s="103" t="s">
        <v>78</v>
      </c>
      <c r="C57" s="114"/>
      <c r="D57" s="143">
        <v>32</v>
      </c>
      <c r="E57" s="143">
        <v>49</v>
      </c>
      <c r="F57" s="35">
        <f t="shared" si="18"/>
        <v>0.65306122448979587</v>
      </c>
      <c r="G57" s="129" t="str">
        <f t="shared" si="1"/>
        <v>NA</v>
      </c>
      <c r="H57" s="93" t="str">
        <f t="shared" si="2"/>
        <v>NA</v>
      </c>
      <c r="I57" s="112"/>
      <c r="J57" s="143">
        <v>60</v>
      </c>
      <c r="K57" s="143">
        <v>76</v>
      </c>
      <c r="L57" s="35">
        <f t="shared" si="14"/>
        <v>0.78947368421052633</v>
      </c>
      <c r="M57" s="129" t="str">
        <f t="shared" si="4"/>
        <v>NA</v>
      </c>
      <c r="N57" s="116" t="str">
        <f t="shared" si="5"/>
        <v>NA</v>
      </c>
      <c r="O57" s="124"/>
      <c r="P57" s="121">
        <v>7536.7449999999999</v>
      </c>
      <c r="Q57" s="35" t="str">
        <f t="shared" si="6"/>
        <v>NA</v>
      </c>
      <c r="R57" s="93" t="str">
        <f t="shared" si="7"/>
        <v>+P</v>
      </c>
      <c r="S57" s="119"/>
      <c r="T57" s="143">
        <v>36</v>
      </c>
      <c r="U57" s="143">
        <v>49</v>
      </c>
      <c r="V57" s="35">
        <f t="shared" si="8"/>
        <v>0.73469387755102045</v>
      </c>
      <c r="W57" s="129" t="str">
        <f t="shared" si="9"/>
        <v>NA</v>
      </c>
      <c r="X57" s="93" t="str">
        <f t="shared" si="10"/>
        <v>NA</v>
      </c>
      <c r="Y57" s="112"/>
      <c r="Z57" s="149"/>
      <c r="AA57" s="45"/>
      <c r="AB57" s="45" t="str">
        <f t="shared" si="15"/>
        <v>NA</v>
      </c>
      <c r="AC57" s="46" t="str">
        <f t="shared" si="16"/>
        <v>NA</v>
      </c>
      <c r="AD57" s="150"/>
      <c r="AE57" s="149"/>
      <c r="AF57" s="65">
        <f t="shared" si="17"/>
        <v>0</v>
      </c>
    </row>
    <row r="58" spans="1:32" x14ac:dyDescent="0.3">
      <c r="A58" s="64"/>
      <c r="B58" s="103" t="s">
        <v>79</v>
      </c>
      <c r="C58" s="114"/>
      <c r="D58" s="143">
        <v>143</v>
      </c>
      <c r="E58" s="143">
        <v>343</v>
      </c>
      <c r="F58" s="35">
        <f t="shared" si="18"/>
        <v>0.41690962099125367</v>
      </c>
      <c r="G58" s="129" t="str">
        <f t="shared" si="1"/>
        <v>NA</v>
      </c>
      <c r="H58" s="93" t="str">
        <f t="shared" si="2"/>
        <v>NA</v>
      </c>
      <c r="I58" s="112"/>
      <c r="J58" s="143">
        <v>253</v>
      </c>
      <c r="K58" s="143">
        <v>475</v>
      </c>
      <c r="L58" s="35">
        <f t="shared" si="14"/>
        <v>0.53263157894736846</v>
      </c>
      <c r="M58" s="129" t="str">
        <f t="shared" si="4"/>
        <v>NA</v>
      </c>
      <c r="N58" s="116" t="str">
        <f t="shared" si="5"/>
        <v>NA</v>
      </c>
      <c r="O58" s="124"/>
      <c r="P58" s="121">
        <v>7634.71</v>
      </c>
      <c r="Q58" s="35" t="str">
        <f t="shared" si="6"/>
        <v>NA</v>
      </c>
      <c r="R58" s="93" t="str">
        <f t="shared" si="7"/>
        <v>+P</v>
      </c>
      <c r="S58" s="119"/>
      <c r="T58" s="143">
        <v>1398</v>
      </c>
      <c r="U58" s="143">
        <v>2627</v>
      </c>
      <c r="V58" s="35">
        <f t="shared" si="8"/>
        <v>0.53216596878568712</v>
      </c>
      <c r="W58" s="129" t="str">
        <f t="shared" si="9"/>
        <v>NA</v>
      </c>
      <c r="X58" s="93" t="str">
        <f t="shared" si="10"/>
        <v>NA</v>
      </c>
      <c r="Y58" s="112"/>
      <c r="Z58" s="149"/>
      <c r="AA58" s="45"/>
      <c r="AB58" s="45" t="str">
        <f t="shared" si="15"/>
        <v>NA</v>
      </c>
      <c r="AC58" s="46" t="str">
        <f t="shared" si="16"/>
        <v>NA</v>
      </c>
      <c r="AD58" s="96">
        <v>1325</v>
      </c>
      <c r="AE58" s="97">
        <v>1593</v>
      </c>
      <c r="AF58" s="65">
        <f t="shared" si="17"/>
        <v>0.83176396735718772</v>
      </c>
    </row>
    <row r="59" spans="1:32" ht="15" thickBot="1" x14ac:dyDescent="0.35">
      <c r="A59" s="21"/>
      <c r="B59" s="104" t="s">
        <v>62</v>
      </c>
      <c r="C59" s="115">
        <v>0.42499999999999999</v>
      </c>
      <c r="D59" s="25">
        <v>3353</v>
      </c>
      <c r="E59" s="25">
        <v>7284</v>
      </c>
      <c r="F59" s="32">
        <f t="shared" si="18"/>
        <v>0.46032399780340472</v>
      </c>
      <c r="G59" s="130">
        <f t="shared" si="1"/>
        <v>1.0831152889491875</v>
      </c>
      <c r="H59" s="113" t="str">
        <f t="shared" si="2"/>
        <v>+P</v>
      </c>
      <c r="I59" s="111">
        <v>0.43</v>
      </c>
      <c r="J59" s="25">
        <v>12414</v>
      </c>
      <c r="K59" s="25">
        <v>21234</v>
      </c>
      <c r="L59" s="32">
        <f t="shared" si="14"/>
        <v>0.5846284261090704</v>
      </c>
      <c r="M59" s="130">
        <f t="shared" si="4"/>
        <v>1.3596009909513265</v>
      </c>
      <c r="N59" s="117" t="str">
        <f t="shared" si="5"/>
        <v>+P</v>
      </c>
      <c r="O59" s="126">
        <v>6400</v>
      </c>
      <c r="P59" s="123">
        <v>7144.8850000000002</v>
      </c>
      <c r="Q59" s="32">
        <f t="shared" si="6"/>
        <v>1.1163882812500001</v>
      </c>
      <c r="R59" s="125" t="str">
        <f t="shared" si="7"/>
        <v>+P</v>
      </c>
      <c r="S59" s="120">
        <v>0.41099999999999998</v>
      </c>
      <c r="T59" s="25">
        <v>16794</v>
      </c>
      <c r="U59" s="25">
        <v>29583</v>
      </c>
      <c r="V59" s="32">
        <f t="shared" si="8"/>
        <v>0.56769090355947671</v>
      </c>
      <c r="W59" s="130">
        <f t="shared" si="9"/>
        <v>1.3812430743539581</v>
      </c>
      <c r="X59" s="113" t="str">
        <f t="shared" si="10"/>
        <v>+P</v>
      </c>
      <c r="Y59" s="111">
        <v>0.43</v>
      </c>
      <c r="Z59" s="25">
        <v>21118</v>
      </c>
      <c r="AA59" s="32">
        <v>0.47839999999999999</v>
      </c>
      <c r="AB59" s="32">
        <f t="shared" si="15"/>
        <v>1.1125581395348838</v>
      </c>
      <c r="AC59" s="26" t="str">
        <f t="shared" si="16"/>
        <v>+P</v>
      </c>
      <c r="AD59" s="98">
        <v>12443</v>
      </c>
      <c r="AE59" s="99">
        <v>16972</v>
      </c>
      <c r="AF59" s="44">
        <f t="shared" si="17"/>
        <v>0.73314871553146355</v>
      </c>
    </row>
    <row r="63" spans="1:32" x14ac:dyDescent="0.3">
      <c r="R63" s="95"/>
    </row>
  </sheetData>
  <sheetProtection algorithmName="SHA-512" hashValue="OXKrAq4GUZnYhPzNbNrJ3NHAP7Hon2neBxf4rSI1GHslmTQKqFv5P3wmM9KpfOmKfoaH2JvnTlzIfK5X903skg==" saltValue="c8HyofJBEvNWf00aY9kk8Q==" spinCount="100000" sheet="1" objects="1" scenarios="1"/>
  <sortState xmlns:xlrd2="http://schemas.microsoft.com/office/spreadsheetml/2017/richdata2" ref="A3:AA53">
    <sortCondition ref="A3:A53"/>
  </sortState>
  <conditionalFormatting sqref="AC4:AC59">
    <cfRule type="cellIs" dxfId="17" priority="22" operator="equal">
      <formula>"+P"</formula>
    </cfRule>
    <cfRule type="cellIs" dxfId="16" priority="23" operator="equal">
      <formula>"MP"</formula>
    </cfRule>
    <cfRule type="cellIs" dxfId="15" priority="24" operator="equal">
      <formula>"-P"</formula>
    </cfRule>
  </conditionalFormatting>
  <conditionalFormatting sqref="AC3">
    <cfRule type="cellIs" dxfId="14" priority="13" operator="equal">
      <formula>"+P"</formula>
    </cfRule>
    <cfRule type="cellIs" dxfId="13" priority="14" operator="equal">
      <formula>"MP"</formula>
    </cfRule>
    <cfRule type="cellIs" dxfId="12" priority="15" operator="equal">
      <formula>"-P"</formula>
    </cfRule>
  </conditionalFormatting>
  <conditionalFormatting sqref="N3:O59">
    <cfRule type="cellIs" dxfId="11" priority="10" operator="equal">
      <formula>"+P"</formula>
    </cfRule>
    <cfRule type="cellIs" dxfId="10" priority="11" operator="equal">
      <formula>"MP"</formula>
    </cfRule>
    <cfRule type="cellIs" dxfId="9" priority="12" operator="equal">
      <formula>"-P"</formula>
    </cfRule>
  </conditionalFormatting>
  <conditionalFormatting sqref="H3:H59">
    <cfRule type="cellIs" dxfId="8" priority="7" operator="equal">
      <formula>"+P"</formula>
    </cfRule>
    <cfRule type="cellIs" dxfId="7" priority="8" operator="equal">
      <formula>"MP"</formula>
    </cfRule>
    <cfRule type="cellIs" dxfId="6" priority="9" operator="equal">
      <formula>"-P"</formula>
    </cfRule>
  </conditionalFormatting>
  <conditionalFormatting sqref="X3:X59">
    <cfRule type="cellIs" dxfId="5" priority="4" operator="equal">
      <formula>"+P"</formula>
    </cfRule>
    <cfRule type="cellIs" dxfId="4" priority="5" operator="equal">
      <formula>"MP"</formula>
    </cfRule>
    <cfRule type="cellIs" dxfId="3" priority="6" operator="equal">
      <formula>"-P"</formula>
    </cfRule>
  </conditionalFormatting>
  <conditionalFormatting sqref="R3:R59">
    <cfRule type="cellIs" dxfId="2" priority="1" operator="equal">
      <formula>"+P"</formula>
    </cfRule>
    <cfRule type="cellIs" dxfId="1" priority="2" operator="equal">
      <formula>"MP"</formula>
    </cfRule>
    <cfRule type="cellIs" dxfId="0" priority="3" operator="equal">
      <formula>"-P"</formula>
    </cfRule>
  </conditionalFormatting>
  <pageMargins left="0.7" right="0.7" top="0.75" bottom="0.75" header="0.3" footer="0.3"/>
  <pageSetup scale="50" orientation="landscape" r:id="rId1"/>
  <headerFooter>
    <oddHeader>&amp;CAEL Monthly Performance Review - OCTAE Measures</oddHeader>
    <oddFooter>&amp;LJune 2026&amp;RTWC, Division of Information Innovation and Insight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231 - Summary Report</vt:lpstr>
      <vt:lpstr>243 - Summary Report </vt:lpstr>
      <vt:lpstr>OCTAE Summary Report</vt:lpstr>
      <vt:lpstr>'231 - Summary Report'!Print_Titles</vt:lpstr>
      <vt:lpstr>'243 - Summary Report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2026-07-02T19:34:07Z</dcterms:created>
  <dcterms:modified xsi:type="dcterms:W3CDTF">2026-07-02T20:38:54Z</dcterms:modified>
  <cp:category/>
  <cp:contentStatus/>
</cp:coreProperties>
</file>