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updateLinks="never" codeName="ThisWorkbook" hidePivotFieldList="1" defaultThemeVersion="166925"/>
  <mc:AlternateContent xmlns:mc="http://schemas.openxmlformats.org/markup-compatibility/2006">
    <mc:Choice Requires="x15">
      <x15ac:absPath xmlns:x15ac="http://schemas.microsoft.com/office/spreadsheetml/2010/11/ac" url="\\TWC4dpspss\Data\Transfer\ETP\AnnualReports\__POST PY18\"/>
    </mc:Choice>
  </mc:AlternateContent>
  <xr:revisionPtr revIDLastSave="0" documentId="8_{2AA1B183-F740-425D-B97F-773ED21C8146}" xr6:coauthVersionLast="41" xr6:coauthVersionMax="41" xr10:uidLastSave="{00000000-0000-0000-0000-000000000000}"/>
  <bookViews>
    <workbookView xWindow="4005" yWindow="-11355" windowWidth="18690" windowHeight="10530" tabRatio="866" xr2:uid="{00000000-000D-0000-FFFF-FFFF00000000}"/>
  </bookViews>
  <sheets>
    <sheet name="Table of Contents" sheetId="22" r:id="rId1"/>
    <sheet name="Glossary" sheetId="46" r:id="rId2"/>
    <sheet name="WIOA" sheetId="43" r:id="rId3"/>
    <sheet name="Notes" sheetId="32" r:id="rId4"/>
    <sheet name="Sponsor Details" sheetId="41" r:id="rId5"/>
    <sheet name="Training Site Details" sheetId="3" r:id="rId6"/>
    <sheet name="Apprenticeship Details" sheetId="2" r:id="rId7"/>
    <sheet name="Reference - Instruction Code" sheetId="47" r:id="rId8"/>
    <sheet name="Reference - Occupation Code" sheetId="48" r:id="rId9"/>
    <sheet name="Interim Rpt" sheetId="40" state="hidden" r:id="rId10"/>
    <sheet name="Reference Tables" sheetId="44" state="hidden" r:id="rId11"/>
    <sheet name="Sheet1" sheetId="45" state="hidden" r:id="rId12"/>
  </sheets>
  <externalReferences>
    <externalReference r:id="rId13"/>
  </externalReferences>
  <definedNames>
    <definedName name="_xlnm._FilterDatabase" localSheetId="6" hidden="1">'Apprenticeship Details'!$A$1:$W$16</definedName>
    <definedName name="_xlnm._FilterDatabase" localSheetId="1" hidden="1">Glossary!$A$1:$H$1</definedName>
    <definedName name="_xlnm._FilterDatabase" localSheetId="9" hidden="1">'Interim Rpt'!$A$1:$CG$1</definedName>
    <definedName name="_xlnm._FilterDatabase" localSheetId="11" hidden="1">Sheet1!$A$1:$B$1</definedName>
    <definedName name="BoardList" localSheetId="7">#REF!</definedName>
    <definedName name="BoardList" localSheetId="8">#REF!</definedName>
    <definedName name="BoardList">#REF!</definedName>
    <definedName name="CIP_to_ONET_SOC" localSheetId="7">#REF!</definedName>
    <definedName name="CIP_to_ONET_SOC" localSheetId="8">#REF!</definedName>
    <definedName name="CIP_to_ONET_SOC">#REF!</definedName>
    <definedName name="ColumnTitle">" "</definedName>
    <definedName name="_xlnm.Print_Area" localSheetId="2">WIOA!$B$1:$B$46</definedName>
    <definedName name="_xlnm.Print_Titles" localSheetId="1">Glossary!$1:$1</definedName>
    <definedName name="ProgramExit" localSheetId="7">#REF!</definedName>
    <definedName name="ProgramExit" localSheetId="8">#REF!</definedName>
    <definedName name="ProgramExit">#REF!</definedName>
    <definedName name="ProgramOutcomes" localSheetId="7">#REF!</definedName>
    <definedName name="ProgramOutcomes" localSheetId="8">#REF!</definedName>
    <definedName name="ProgramOutcomes">#REF!</definedName>
    <definedName name="ProviderID" localSheetId="7">'[1]Campus Details'!#REF!</definedName>
    <definedName name="ProviderID" localSheetId="8">'[1]Campus Details'!#REF!</definedName>
    <definedName name="ProviderID" localSheetId="2">'Training Site Details'!#REF!</definedName>
    <definedName name="ProviderID">'Training Site Details'!#REF!</definedName>
    <definedName name="RegulatoryList" localSheetId="7">#REF!</definedName>
    <definedName name="RegulatoryList" localSheetId="8">#REF!</definedName>
    <definedName name="Regulatory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G12" i="40" l="1"/>
  <c r="CG16" i="40"/>
  <c r="C3" i="3"/>
  <c r="C4" i="3"/>
  <c r="C5" i="3"/>
  <c r="C6" i="3"/>
  <c r="C7" i="3"/>
  <c r="C8" i="3"/>
  <c r="C9" i="3"/>
  <c r="C10" i="3"/>
  <c r="C11" i="3"/>
  <c r="C2" i="3"/>
  <c r="Y3" i="40"/>
  <c r="Z3" i="40"/>
  <c r="CG3" i="40" s="1"/>
  <c r="AA3" i="40"/>
  <c r="AB3" i="40"/>
  <c r="AC3" i="40"/>
  <c r="Y4" i="40"/>
  <c r="Z4" i="40"/>
  <c r="CG4" i="40" s="1"/>
  <c r="AA4" i="40"/>
  <c r="AB4" i="40"/>
  <c r="AC4" i="40"/>
  <c r="Y5" i="40"/>
  <c r="Z5" i="40"/>
  <c r="CG5" i="40" s="1"/>
  <c r="AA5" i="40"/>
  <c r="AB5" i="40"/>
  <c r="AC5" i="40"/>
  <c r="Y6" i="40"/>
  <c r="Z6" i="40"/>
  <c r="CG6" i="40" s="1"/>
  <c r="AA6" i="40"/>
  <c r="AB6" i="40"/>
  <c r="AC6" i="40"/>
  <c r="Y7" i="40"/>
  <c r="Z7" i="40"/>
  <c r="CG7" i="40" s="1"/>
  <c r="AA7" i="40"/>
  <c r="AB7" i="40"/>
  <c r="AC7" i="40"/>
  <c r="Y8" i="40"/>
  <c r="Z8" i="40"/>
  <c r="CG8" i="40" s="1"/>
  <c r="AA8" i="40"/>
  <c r="AB8" i="40"/>
  <c r="AC8" i="40"/>
  <c r="Y9" i="40"/>
  <c r="Z9" i="40"/>
  <c r="CG9" i="40" s="1"/>
  <c r="AA9" i="40"/>
  <c r="AB9" i="40"/>
  <c r="AC9" i="40"/>
  <c r="Y10" i="40"/>
  <c r="Z10" i="40"/>
  <c r="CG10" i="40" s="1"/>
  <c r="AA10" i="40"/>
  <c r="AB10" i="40"/>
  <c r="AC10" i="40"/>
  <c r="Y11" i="40"/>
  <c r="Z11" i="40"/>
  <c r="CG11" i="40" s="1"/>
  <c r="AA11" i="40"/>
  <c r="AB11" i="40"/>
  <c r="AC11" i="40"/>
  <c r="Y12" i="40"/>
  <c r="Z12" i="40"/>
  <c r="AA12" i="40"/>
  <c r="AB12" i="40"/>
  <c r="AC12" i="40"/>
  <c r="Y13" i="40"/>
  <c r="Z13" i="40"/>
  <c r="CG13" i="40" s="1"/>
  <c r="AA13" i="40"/>
  <c r="AB13" i="40"/>
  <c r="AC13" i="40"/>
  <c r="Y14" i="40"/>
  <c r="Z14" i="40"/>
  <c r="CG14" i="40" s="1"/>
  <c r="AA14" i="40"/>
  <c r="AB14" i="40"/>
  <c r="AC14" i="40"/>
  <c r="Y15" i="40"/>
  <c r="Z15" i="40"/>
  <c r="CG15" i="40" s="1"/>
  <c r="AA15" i="40"/>
  <c r="AB15" i="40"/>
  <c r="AC15" i="40"/>
  <c r="Y16" i="40"/>
  <c r="Z16" i="40"/>
  <c r="AA16" i="40"/>
  <c r="AB16" i="40"/>
  <c r="AC16" i="40"/>
  <c r="Z2" i="40"/>
  <c r="CG2" i="40" s="1"/>
  <c r="AA2" i="40"/>
  <c r="AB2" i="40"/>
  <c r="AC2" i="40"/>
  <c r="Y2" i="40"/>
  <c r="N3" i="40"/>
  <c r="N4" i="40"/>
  <c r="N5" i="40"/>
  <c r="N6" i="40"/>
  <c r="N7" i="40"/>
  <c r="N8" i="40"/>
  <c r="N9" i="40"/>
  <c r="N10" i="40"/>
  <c r="N11" i="40"/>
  <c r="N12" i="40"/>
  <c r="N13" i="40"/>
  <c r="N14" i="40"/>
  <c r="N15" i="40"/>
  <c r="N16" i="40"/>
  <c r="N2" i="40"/>
  <c r="B2" i="40"/>
  <c r="BF2" i="40" s="1"/>
  <c r="B3" i="40"/>
  <c r="AM3" i="40" s="1"/>
  <c r="B4" i="40"/>
  <c r="AM4" i="40" s="1"/>
  <c r="B5" i="40"/>
  <c r="AM5" i="40" s="1"/>
  <c r="B6" i="40"/>
  <c r="AM6" i="40" s="1"/>
  <c r="B7" i="40"/>
  <c r="AM7" i="40" s="1"/>
  <c r="B8" i="40"/>
  <c r="AM8" i="40" s="1"/>
  <c r="B9" i="40"/>
  <c r="AM9" i="40" s="1"/>
  <c r="B10" i="40"/>
  <c r="AM10" i="40" s="1"/>
  <c r="B11" i="40"/>
  <c r="AM11" i="40" s="1"/>
  <c r="B12" i="40"/>
  <c r="AM12" i="40" s="1"/>
  <c r="B13" i="40"/>
  <c r="AM13" i="40" s="1"/>
  <c r="B14" i="40"/>
  <c r="AM14" i="40" s="1"/>
  <c r="B15" i="40"/>
  <c r="AM15" i="40" s="1"/>
  <c r="B16" i="40"/>
  <c r="AM16" i="40" s="1"/>
  <c r="AT16" i="40" l="1"/>
  <c r="AX15" i="40"/>
  <c r="BB13" i="40"/>
  <c r="BF12" i="40"/>
  <c r="AP12" i="40"/>
  <c r="AT11" i="40"/>
  <c r="AX9" i="40"/>
  <c r="BB8" i="40"/>
  <c r="BF7" i="40"/>
  <c r="AP7" i="40"/>
  <c r="AT5" i="40"/>
  <c r="AX4" i="40"/>
  <c r="BB3" i="40"/>
  <c r="BF16" i="40"/>
  <c r="AP16" i="40"/>
  <c r="AT15" i="40"/>
  <c r="AX13" i="40"/>
  <c r="BB12" i="40"/>
  <c r="BF11" i="40"/>
  <c r="AP11" i="40"/>
  <c r="AT9" i="40"/>
  <c r="AX8" i="40"/>
  <c r="BB7" i="40"/>
  <c r="BF5" i="40"/>
  <c r="AP5" i="40"/>
  <c r="AT4" i="40"/>
  <c r="AX3" i="40"/>
  <c r="BB16" i="40"/>
  <c r="BF15" i="40"/>
  <c r="AP15" i="40"/>
  <c r="AT13" i="40"/>
  <c r="AX12" i="40"/>
  <c r="BB11" i="40"/>
  <c r="BF9" i="40"/>
  <c r="AP9" i="40"/>
  <c r="AT8" i="40"/>
  <c r="AX7" i="40"/>
  <c r="BB5" i="40"/>
  <c r="BF4" i="40"/>
  <c r="AP4" i="40"/>
  <c r="AT3" i="40"/>
  <c r="AX16" i="40"/>
  <c r="BB15" i="40"/>
  <c r="BF13" i="40"/>
  <c r="AP13" i="40"/>
  <c r="AT12" i="40"/>
  <c r="AX11" i="40"/>
  <c r="BB9" i="40"/>
  <c r="BF8" i="40"/>
  <c r="AP8" i="40"/>
  <c r="AT7" i="40"/>
  <c r="AX5" i="40"/>
  <c r="BB4" i="40"/>
  <c r="BF3" i="40"/>
  <c r="AP3" i="40"/>
  <c r="BB14" i="40"/>
  <c r="AX10" i="40"/>
  <c r="AP10" i="40"/>
  <c r="BB6" i="40"/>
  <c r="AP6" i="40"/>
  <c r="BE16" i="40"/>
  <c r="BA16" i="40"/>
  <c r="AW16" i="40"/>
  <c r="AS16" i="40"/>
  <c r="AO16" i="40"/>
  <c r="BE15" i="40"/>
  <c r="BA15" i="40"/>
  <c r="AW15" i="40"/>
  <c r="AS15" i="40"/>
  <c r="AO15" i="40"/>
  <c r="BE14" i="40"/>
  <c r="BA14" i="40"/>
  <c r="AW14" i="40"/>
  <c r="AS14" i="40"/>
  <c r="AO14" i="40"/>
  <c r="BE13" i="40"/>
  <c r="BA13" i="40"/>
  <c r="AW13" i="40"/>
  <c r="AS13" i="40"/>
  <c r="AO13" i="40"/>
  <c r="BE12" i="40"/>
  <c r="BA12" i="40"/>
  <c r="AW12" i="40"/>
  <c r="AS12" i="40"/>
  <c r="AO12" i="40"/>
  <c r="BE11" i="40"/>
  <c r="BA11" i="40"/>
  <c r="AW11" i="40"/>
  <c r="AS11" i="40"/>
  <c r="AO11" i="40"/>
  <c r="BE10" i="40"/>
  <c r="BA10" i="40"/>
  <c r="AW10" i="40"/>
  <c r="AS10" i="40"/>
  <c r="AO10" i="40"/>
  <c r="BE9" i="40"/>
  <c r="BA9" i="40"/>
  <c r="AW9" i="40"/>
  <c r="AS9" i="40"/>
  <c r="AO9" i="40"/>
  <c r="BE8" i="40"/>
  <c r="BA8" i="40"/>
  <c r="AW8" i="40"/>
  <c r="AS8" i="40"/>
  <c r="AO8" i="40"/>
  <c r="BE7" i="40"/>
  <c r="BA7" i="40"/>
  <c r="AW7" i="40"/>
  <c r="AS7" i="40"/>
  <c r="AO7" i="40"/>
  <c r="BE6" i="40"/>
  <c r="BA6" i="40"/>
  <c r="AW6" i="40"/>
  <c r="AS6" i="40"/>
  <c r="AO6" i="40"/>
  <c r="BE5" i="40"/>
  <c r="BA5" i="40"/>
  <c r="AW5" i="40"/>
  <c r="AS5" i="40"/>
  <c r="AO5" i="40"/>
  <c r="BE4" i="40"/>
  <c r="BA4" i="40"/>
  <c r="AW4" i="40"/>
  <c r="AS4" i="40"/>
  <c r="AO4" i="40"/>
  <c r="BE3" i="40"/>
  <c r="BA3" i="40"/>
  <c r="AW3" i="40"/>
  <c r="AS3" i="40"/>
  <c r="AO3" i="40"/>
  <c r="AX14" i="40"/>
  <c r="BB10" i="40"/>
  <c r="BF6" i="40"/>
  <c r="AT6" i="40"/>
  <c r="BD16" i="40"/>
  <c r="AZ16" i="40"/>
  <c r="AV16" i="40"/>
  <c r="AR16" i="40"/>
  <c r="AN16" i="40"/>
  <c r="BD15" i="40"/>
  <c r="AZ15" i="40"/>
  <c r="AV15" i="40"/>
  <c r="AR15" i="40"/>
  <c r="AN15" i="40"/>
  <c r="BD14" i="40"/>
  <c r="AZ14" i="40"/>
  <c r="AV14" i="40"/>
  <c r="AR14" i="40"/>
  <c r="AN14" i="40"/>
  <c r="BD13" i="40"/>
  <c r="AZ13" i="40"/>
  <c r="AV13" i="40"/>
  <c r="AR13" i="40"/>
  <c r="AN13" i="40"/>
  <c r="BD12" i="40"/>
  <c r="AZ12" i="40"/>
  <c r="AV12" i="40"/>
  <c r="AR12" i="40"/>
  <c r="AN12" i="40"/>
  <c r="BD11" i="40"/>
  <c r="AZ11" i="40"/>
  <c r="AV11" i="40"/>
  <c r="AR11" i="40"/>
  <c r="AN11" i="40"/>
  <c r="BD10" i="40"/>
  <c r="AZ10" i="40"/>
  <c r="AV10" i="40"/>
  <c r="AR10" i="40"/>
  <c r="AN10" i="40"/>
  <c r="BD9" i="40"/>
  <c r="AZ9" i="40"/>
  <c r="AV9" i="40"/>
  <c r="AR9" i="40"/>
  <c r="AN9" i="40"/>
  <c r="BD8" i="40"/>
  <c r="AZ8" i="40"/>
  <c r="AV8" i="40"/>
  <c r="AR8" i="40"/>
  <c r="AN8" i="40"/>
  <c r="BD7" i="40"/>
  <c r="AZ7" i="40"/>
  <c r="AV7" i="40"/>
  <c r="AR7" i="40"/>
  <c r="AN7" i="40"/>
  <c r="BD6" i="40"/>
  <c r="AZ6" i="40"/>
  <c r="AV6" i="40"/>
  <c r="AR6" i="40"/>
  <c r="AN6" i="40"/>
  <c r="BD5" i="40"/>
  <c r="AZ5" i="40"/>
  <c r="AV5" i="40"/>
  <c r="AR5" i="40"/>
  <c r="AN5" i="40"/>
  <c r="BD4" i="40"/>
  <c r="AZ4" i="40"/>
  <c r="AV4" i="40"/>
  <c r="AR4" i="40"/>
  <c r="AN4" i="40"/>
  <c r="BD3" i="40"/>
  <c r="AZ3" i="40"/>
  <c r="AV3" i="40"/>
  <c r="AR3" i="40"/>
  <c r="AN3" i="40"/>
  <c r="BF14" i="40"/>
  <c r="AT14" i="40"/>
  <c r="AP14" i="40"/>
  <c r="BF10" i="40"/>
  <c r="AT10" i="40"/>
  <c r="AX6" i="40"/>
  <c r="BC16" i="40"/>
  <c r="AY16" i="40"/>
  <c r="AU16" i="40"/>
  <c r="AQ16" i="40"/>
  <c r="BC15" i="40"/>
  <c r="AY15" i="40"/>
  <c r="AU15" i="40"/>
  <c r="AQ15" i="40"/>
  <c r="BC14" i="40"/>
  <c r="AY14" i="40"/>
  <c r="AU14" i="40"/>
  <c r="AQ14" i="40"/>
  <c r="BC13" i="40"/>
  <c r="AY13" i="40"/>
  <c r="AU13" i="40"/>
  <c r="AQ13" i="40"/>
  <c r="BC12" i="40"/>
  <c r="AY12" i="40"/>
  <c r="AU12" i="40"/>
  <c r="AQ12" i="40"/>
  <c r="BC11" i="40"/>
  <c r="AY11" i="40"/>
  <c r="AU11" i="40"/>
  <c r="AQ11" i="40"/>
  <c r="BC10" i="40"/>
  <c r="AY10" i="40"/>
  <c r="AU10" i="40"/>
  <c r="AQ10" i="40"/>
  <c r="BC9" i="40"/>
  <c r="AY9" i="40"/>
  <c r="AU9" i="40"/>
  <c r="AQ9" i="40"/>
  <c r="BC8" i="40"/>
  <c r="AY8" i="40"/>
  <c r="AU8" i="40"/>
  <c r="AQ8" i="40"/>
  <c r="BC7" i="40"/>
  <c r="AY7" i="40"/>
  <c r="AU7" i="40"/>
  <c r="AQ7" i="40"/>
  <c r="BC6" i="40"/>
  <c r="AY6" i="40"/>
  <c r="AU6" i="40"/>
  <c r="AQ6" i="40"/>
  <c r="BC5" i="40"/>
  <c r="AY5" i="40"/>
  <c r="AU5" i="40"/>
  <c r="AQ5" i="40"/>
  <c r="BC4" i="40"/>
  <c r="AY4" i="40"/>
  <c r="AU4" i="40"/>
  <c r="AQ4" i="40"/>
  <c r="BC3" i="40"/>
  <c r="AY3" i="40"/>
  <c r="AU3" i="40"/>
  <c r="AQ3" i="40"/>
  <c r="AP2" i="40"/>
  <c r="AX2" i="40"/>
  <c r="BE2" i="40"/>
  <c r="AQ2" i="40"/>
  <c r="AU2" i="40"/>
  <c r="AY2" i="40"/>
  <c r="AN2" i="40"/>
  <c r="AT2" i="40"/>
  <c r="AM2" i="40"/>
  <c r="AR2" i="40"/>
  <c r="AV2" i="40"/>
  <c r="AZ2" i="40"/>
  <c r="BC2" i="40"/>
  <c r="BD2" i="40"/>
  <c r="BB2" i="40"/>
  <c r="AO2" i="40"/>
  <c r="AS2" i="40"/>
  <c r="AW2" i="40"/>
  <c r="BA2" i="40"/>
  <c r="AJ2" i="41"/>
  <c r="AI2" i="41"/>
  <c r="AG2" i="41"/>
  <c r="AF2" i="41"/>
  <c r="AE2" i="41"/>
  <c r="AD2" i="41"/>
  <c r="AC2" i="41"/>
  <c r="AB2" i="41"/>
  <c r="AA2" i="41"/>
  <c r="Z2" i="41"/>
  <c r="Y2" i="41"/>
  <c r="X2" i="41"/>
  <c r="G3" i="2" l="1"/>
  <c r="G4" i="2"/>
  <c r="G5" i="2"/>
  <c r="G6" i="2"/>
  <c r="G7" i="2"/>
  <c r="G8" i="2"/>
  <c r="G9" i="2"/>
  <c r="G10" i="2"/>
  <c r="G11" i="2"/>
  <c r="G12" i="2"/>
  <c r="G13" i="2"/>
  <c r="G14" i="2"/>
  <c r="G15" i="2"/>
  <c r="G16" i="2"/>
  <c r="G2" i="2"/>
  <c r="B43" i="43" l="1"/>
  <c r="B44" i="43"/>
  <c r="B45" i="43"/>
  <c r="B46" i="43"/>
  <c r="B47" i="43"/>
  <c r="BH3" i="40" l="1"/>
  <c r="BH4" i="40"/>
  <c r="BH5" i="40"/>
  <c r="BH6" i="40"/>
  <c r="BH7" i="40"/>
  <c r="BH8" i="40"/>
  <c r="BH9" i="40"/>
  <c r="BH10" i="40"/>
  <c r="BH11" i="40"/>
  <c r="BH12" i="40"/>
  <c r="BH13" i="40"/>
  <c r="BH14" i="40"/>
  <c r="BH15" i="40"/>
  <c r="BH16" i="40"/>
  <c r="BH2" i="40"/>
  <c r="AH4" i="40"/>
  <c r="AI4" i="40"/>
  <c r="AH5" i="40"/>
  <c r="AI5" i="40"/>
  <c r="AH6" i="40"/>
  <c r="AI6" i="40"/>
  <c r="AH7" i="40"/>
  <c r="AI7" i="40"/>
  <c r="AH8" i="40"/>
  <c r="AI8" i="40"/>
  <c r="AH9" i="40"/>
  <c r="AI9" i="40"/>
  <c r="AH10" i="40"/>
  <c r="AI10" i="40"/>
  <c r="AH11" i="40"/>
  <c r="AI11" i="40"/>
  <c r="AH12" i="40"/>
  <c r="AI12" i="40"/>
  <c r="AH13" i="40"/>
  <c r="AI13" i="40"/>
  <c r="AH14" i="40"/>
  <c r="AI14" i="40"/>
  <c r="AH15" i="40"/>
  <c r="AI15" i="40"/>
  <c r="AH16" i="40"/>
  <c r="AI16" i="40"/>
  <c r="AI3" i="40"/>
  <c r="AH3" i="40"/>
  <c r="AG4" i="40"/>
  <c r="AG5" i="40"/>
  <c r="AG6" i="40"/>
  <c r="AG7" i="40"/>
  <c r="AG8" i="40"/>
  <c r="AG9" i="40"/>
  <c r="AG10" i="40"/>
  <c r="AG11" i="40"/>
  <c r="AG12" i="40"/>
  <c r="AG13" i="40"/>
  <c r="AG14" i="40"/>
  <c r="AG15" i="40"/>
  <c r="AG16" i="40"/>
  <c r="AG3" i="40"/>
  <c r="B3" i="43"/>
  <c r="B2" i="43"/>
  <c r="AF3" i="40"/>
  <c r="AF4" i="40"/>
  <c r="AF5" i="40"/>
  <c r="AF6" i="40"/>
  <c r="AF7" i="40"/>
  <c r="AF8" i="40"/>
  <c r="AF9" i="40"/>
  <c r="AF10" i="40"/>
  <c r="AF11" i="40"/>
  <c r="AF12" i="40"/>
  <c r="AF13" i="40"/>
  <c r="AF14" i="40"/>
  <c r="AF15" i="40"/>
  <c r="AF16" i="40"/>
  <c r="AF2" i="40"/>
  <c r="I3" i="40"/>
  <c r="J3" i="40"/>
  <c r="K3" i="40"/>
  <c r="L3" i="40"/>
  <c r="M3" i="40"/>
  <c r="O3" i="40"/>
  <c r="P3" i="40"/>
  <c r="Q3" i="40"/>
  <c r="R3" i="40"/>
  <c r="S3" i="40"/>
  <c r="T3" i="40"/>
  <c r="U3" i="40"/>
  <c r="I4" i="40"/>
  <c r="J4" i="40"/>
  <c r="K4" i="40"/>
  <c r="L4" i="40"/>
  <c r="M4" i="40"/>
  <c r="O4" i="40"/>
  <c r="P4" i="40"/>
  <c r="Q4" i="40"/>
  <c r="R4" i="40"/>
  <c r="S4" i="40"/>
  <c r="T4" i="40"/>
  <c r="U4" i="40"/>
  <c r="I5" i="40"/>
  <c r="J5" i="40"/>
  <c r="K5" i="40"/>
  <c r="L5" i="40"/>
  <c r="M5" i="40"/>
  <c r="O5" i="40"/>
  <c r="P5" i="40"/>
  <c r="Q5" i="40"/>
  <c r="R5" i="40"/>
  <c r="S5" i="40"/>
  <c r="T5" i="40"/>
  <c r="U5" i="40"/>
  <c r="I6" i="40"/>
  <c r="J6" i="40"/>
  <c r="K6" i="40"/>
  <c r="L6" i="40"/>
  <c r="M6" i="40"/>
  <c r="O6" i="40"/>
  <c r="P6" i="40"/>
  <c r="Q6" i="40"/>
  <c r="R6" i="40"/>
  <c r="S6" i="40"/>
  <c r="T6" i="40"/>
  <c r="U6" i="40"/>
  <c r="I7" i="40"/>
  <c r="J7" i="40"/>
  <c r="K7" i="40"/>
  <c r="L7" i="40"/>
  <c r="M7" i="40"/>
  <c r="O7" i="40"/>
  <c r="P7" i="40"/>
  <c r="Q7" i="40"/>
  <c r="R7" i="40"/>
  <c r="S7" i="40"/>
  <c r="T7" i="40"/>
  <c r="U7" i="40"/>
  <c r="I8" i="40"/>
  <c r="J8" i="40"/>
  <c r="K8" i="40"/>
  <c r="L8" i="40"/>
  <c r="M8" i="40"/>
  <c r="O8" i="40"/>
  <c r="P8" i="40"/>
  <c r="Q8" i="40"/>
  <c r="R8" i="40"/>
  <c r="S8" i="40"/>
  <c r="T8" i="40"/>
  <c r="U8" i="40"/>
  <c r="I9" i="40"/>
  <c r="J9" i="40"/>
  <c r="K9" i="40"/>
  <c r="L9" i="40"/>
  <c r="M9" i="40"/>
  <c r="O9" i="40"/>
  <c r="P9" i="40"/>
  <c r="Q9" i="40"/>
  <c r="R9" i="40"/>
  <c r="S9" i="40"/>
  <c r="T9" i="40"/>
  <c r="U9" i="40"/>
  <c r="I10" i="40"/>
  <c r="J10" i="40"/>
  <c r="K10" i="40"/>
  <c r="L10" i="40"/>
  <c r="M10" i="40"/>
  <c r="O10" i="40"/>
  <c r="P10" i="40"/>
  <c r="Q10" i="40"/>
  <c r="R10" i="40"/>
  <c r="S10" i="40"/>
  <c r="T10" i="40"/>
  <c r="U10" i="40"/>
  <c r="I11" i="40"/>
  <c r="J11" i="40"/>
  <c r="K11" i="40"/>
  <c r="L11" i="40"/>
  <c r="M11" i="40"/>
  <c r="O11" i="40"/>
  <c r="P11" i="40"/>
  <c r="Q11" i="40"/>
  <c r="R11" i="40"/>
  <c r="S11" i="40"/>
  <c r="T11" i="40"/>
  <c r="U11" i="40"/>
  <c r="I12" i="40"/>
  <c r="J12" i="40"/>
  <c r="K12" i="40"/>
  <c r="L12" i="40"/>
  <c r="M12" i="40"/>
  <c r="O12" i="40"/>
  <c r="P12" i="40"/>
  <c r="Q12" i="40"/>
  <c r="R12" i="40"/>
  <c r="S12" i="40"/>
  <c r="T12" i="40"/>
  <c r="U12" i="40"/>
  <c r="I13" i="40"/>
  <c r="J13" i="40"/>
  <c r="K13" i="40"/>
  <c r="L13" i="40"/>
  <c r="M13" i="40"/>
  <c r="O13" i="40"/>
  <c r="P13" i="40"/>
  <c r="Q13" i="40"/>
  <c r="R13" i="40"/>
  <c r="S13" i="40"/>
  <c r="T13" i="40"/>
  <c r="U13" i="40"/>
  <c r="I14" i="40"/>
  <c r="J14" i="40"/>
  <c r="K14" i="40"/>
  <c r="L14" i="40"/>
  <c r="M14" i="40"/>
  <c r="O14" i="40"/>
  <c r="P14" i="40"/>
  <c r="Q14" i="40"/>
  <c r="R14" i="40"/>
  <c r="S14" i="40"/>
  <c r="T14" i="40"/>
  <c r="U14" i="40"/>
  <c r="I15" i="40"/>
  <c r="J15" i="40"/>
  <c r="K15" i="40"/>
  <c r="L15" i="40"/>
  <c r="M15" i="40"/>
  <c r="O15" i="40"/>
  <c r="P15" i="40"/>
  <c r="Q15" i="40"/>
  <c r="R15" i="40"/>
  <c r="S15" i="40"/>
  <c r="T15" i="40"/>
  <c r="U15" i="40"/>
  <c r="I16" i="40"/>
  <c r="J16" i="40"/>
  <c r="K16" i="40"/>
  <c r="L16" i="40"/>
  <c r="M16" i="40"/>
  <c r="O16" i="40"/>
  <c r="P16" i="40"/>
  <c r="Q16" i="40"/>
  <c r="R16" i="40"/>
  <c r="S16" i="40"/>
  <c r="T16" i="40"/>
  <c r="U16" i="40"/>
  <c r="Q2" i="40"/>
  <c r="R2" i="40"/>
  <c r="S2" i="40"/>
  <c r="T2" i="40"/>
  <c r="U2" i="40"/>
  <c r="O2" i="40"/>
  <c r="P2" i="40"/>
  <c r="I2" i="40"/>
  <c r="J2" i="40"/>
  <c r="K2" i="40"/>
  <c r="L2" i="40"/>
  <c r="M2" i="40"/>
  <c r="F3" i="40"/>
  <c r="G3" i="40"/>
  <c r="H3" i="40"/>
  <c r="F4" i="40"/>
  <c r="G4" i="40"/>
  <c r="H4" i="40"/>
  <c r="F5" i="40"/>
  <c r="G5" i="40"/>
  <c r="H5" i="40"/>
  <c r="F6" i="40"/>
  <c r="G6" i="40"/>
  <c r="H6" i="40"/>
  <c r="F7" i="40"/>
  <c r="G7" i="40"/>
  <c r="H7" i="40"/>
  <c r="F8" i="40"/>
  <c r="G8" i="40"/>
  <c r="H8" i="40"/>
  <c r="F9" i="40"/>
  <c r="G9" i="40"/>
  <c r="H9" i="40"/>
  <c r="F10" i="40"/>
  <c r="G10" i="40"/>
  <c r="H10" i="40"/>
  <c r="F11" i="40"/>
  <c r="G11" i="40"/>
  <c r="H11" i="40"/>
  <c r="F12" i="40"/>
  <c r="G12" i="40"/>
  <c r="H12" i="40"/>
  <c r="F13" i="40"/>
  <c r="G13" i="40"/>
  <c r="H13" i="40"/>
  <c r="F14" i="40"/>
  <c r="G14" i="40"/>
  <c r="H14" i="40"/>
  <c r="F15" i="40"/>
  <c r="G15" i="40"/>
  <c r="H15" i="40"/>
  <c r="F16" i="40"/>
  <c r="G16" i="40"/>
  <c r="H16" i="40"/>
  <c r="F2" i="40"/>
  <c r="G2" i="40"/>
  <c r="H2" i="40"/>
  <c r="C3" i="40"/>
  <c r="C4" i="40"/>
  <c r="C5" i="40"/>
  <c r="C6" i="40"/>
  <c r="C7" i="40"/>
  <c r="C8" i="40"/>
  <c r="C9" i="40"/>
  <c r="C10" i="40"/>
  <c r="C11" i="40"/>
  <c r="C12" i="40"/>
  <c r="C13" i="40"/>
  <c r="C14" i="40"/>
  <c r="C15" i="40"/>
  <c r="C16" i="40"/>
  <c r="C2" i="40"/>
  <c r="CA14" i="40" l="1"/>
  <c r="CB14" i="40"/>
  <c r="CD14" i="40"/>
  <c r="CE14" i="40"/>
  <c r="BX14" i="40"/>
  <c r="BY14" i="40"/>
  <c r="BZ14" i="40"/>
  <c r="BW14" i="40"/>
  <c r="BU14" i="40"/>
  <c r="BV14" i="40"/>
  <c r="BT14" i="40"/>
  <c r="BQ14" i="40"/>
  <c r="BR14" i="40"/>
  <c r="BS14" i="40"/>
  <c r="BO14" i="40"/>
  <c r="BP14" i="40"/>
  <c r="BK14" i="40"/>
  <c r="BL14" i="40"/>
  <c r="BM14" i="40"/>
  <c r="BN14" i="40"/>
  <c r="BJ14" i="40"/>
  <c r="BI14" i="40"/>
  <c r="CA10" i="40"/>
  <c r="CB10" i="40"/>
  <c r="CD10" i="40"/>
  <c r="CE10" i="40"/>
  <c r="BX10" i="40"/>
  <c r="BY10" i="40"/>
  <c r="BZ10" i="40"/>
  <c r="BW10" i="40"/>
  <c r="BU10" i="40"/>
  <c r="BV10" i="40"/>
  <c r="BT10" i="40"/>
  <c r="BQ10" i="40"/>
  <c r="BR10" i="40"/>
  <c r="BS10" i="40"/>
  <c r="BP10" i="40"/>
  <c r="BO10" i="40"/>
  <c r="BN10" i="40"/>
  <c r="BK10" i="40"/>
  <c r="BL10" i="40"/>
  <c r="BM10" i="40"/>
  <c r="BJ10" i="40"/>
  <c r="BI10" i="40"/>
  <c r="CA6" i="40"/>
  <c r="CB6" i="40"/>
  <c r="CD6" i="40"/>
  <c r="CE6" i="40"/>
  <c r="BY6" i="40"/>
  <c r="BZ6" i="40"/>
  <c r="BW6" i="40"/>
  <c r="BX6" i="40"/>
  <c r="BU6" i="40"/>
  <c r="BV6" i="40"/>
  <c r="BT6" i="40"/>
  <c r="BR6" i="40"/>
  <c r="BS6" i="40"/>
  <c r="BQ6" i="40"/>
  <c r="BO6" i="40"/>
  <c r="BP6" i="40"/>
  <c r="BK6" i="40"/>
  <c r="BN6" i="40"/>
  <c r="BL6" i="40"/>
  <c r="BM6" i="40"/>
  <c r="BJ6" i="40"/>
  <c r="BI6" i="40"/>
  <c r="CE2" i="40"/>
  <c r="CA2" i="40"/>
  <c r="CD2" i="40"/>
  <c r="BX2" i="40"/>
  <c r="CB2" i="40"/>
  <c r="BZ2" i="40"/>
  <c r="BY2" i="40"/>
  <c r="BV2" i="40"/>
  <c r="BU2" i="40"/>
  <c r="BT2" i="40"/>
  <c r="BW2" i="40"/>
  <c r="BS2" i="40"/>
  <c r="BR2" i="40"/>
  <c r="BQ2" i="40"/>
  <c r="BP2" i="40"/>
  <c r="BL2" i="40"/>
  <c r="BM2" i="40"/>
  <c r="BO2" i="40"/>
  <c r="BN2" i="40"/>
  <c r="BK2" i="40"/>
  <c r="BJ2" i="40"/>
  <c r="CA13" i="40"/>
  <c r="CB13" i="40"/>
  <c r="CD13" i="40"/>
  <c r="CE13" i="40"/>
  <c r="BZ13" i="40"/>
  <c r="BY13" i="40"/>
  <c r="BV13" i="40"/>
  <c r="BX13" i="40"/>
  <c r="BW13" i="40"/>
  <c r="BU13" i="40"/>
  <c r="BT13" i="40"/>
  <c r="BS13" i="40"/>
  <c r="BR13" i="40"/>
  <c r="BQ13" i="40"/>
  <c r="BP13" i="40"/>
  <c r="BO13" i="40"/>
  <c r="BL13" i="40"/>
  <c r="BM13" i="40"/>
  <c r="BN13" i="40"/>
  <c r="BJ13" i="40"/>
  <c r="BK13" i="40"/>
  <c r="BI13" i="40"/>
  <c r="CA9" i="40"/>
  <c r="CB9" i="40"/>
  <c r="CD9" i="40"/>
  <c r="CE9" i="40"/>
  <c r="BZ9" i="40"/>
  <c r="BX9" i="40"/>
  <c r="BV9" i="40"/>
  <c r="BY9" i="40"/>
  <c r="BW9" i="40"/>
  <c r="BU9" i="40"/>
  <c r="BT9" i="40"/>
  <c r="BS9" i="40"/>
  <c r="BQ9" i="40"/>
  <c r="BR9" i="40"/>
  <c r="BP9" i="40"/>
  <c r="BO9" i="40"/>
  <c r="BL9" i="40"/>
  <c r="BM9" i="40"/>
  <c r="BJ9" i="40"/>
  <c r="BN9" i="40"/>
  <c r="BK9" i="40"/>
  <c r="BI9" i="40"/>
  <c r="CA5" i="40"/>
  <c r="CB5" i="40"/>
  <c r="CD5" i="40"/>
  <c r="CE5" i="40"/>
  <c r="BZ5" i="40"/>
  <c r="BX5" i="40"/>
  <c r="BY5" i="40"/>
  <c r="BV5" i="40"/>
  <c r="BW5" i="40"/>
  <c r="BU5" i="40"/>
  <c r="BT5" i="40"/>
  <c r="BS5" i="40"/>
  <c r="BQ5" i="40"/>
  <c r="BR5" i="40"/>
  <c r="BP5" i="40"/>
  <c r="BO5" i="40"/>
  <c r="BN5" i="40"/>
  <c r="BL5" i="40"/>
  <c r="BM5" i="40"/>
  <c r="BJ5" i="40"/>
  <c r="BK5" i="40"/>
  <c r="BI5" i="40"/>
  <c r="CA16" i="40"/>
  <c r="CB16" i="40"/>
  <c r="CD16" i="40"/>
  <c r="CE16" i="40"/>
  <c r="BY16" i="40"/>
  <c r="BX16" i="40"/>
  <c r="BU16" i="40"/>
  <c r="BZ16" i="40"/>
  <c r="BV16" i="40"/>
  <c r="BW16" i="40"/>
  <c r="BR16" i="40"/>
  <c r="BS16" i="40"/>
  <c r="BT16" i="40"/>
  <c r="BP16" i="40"/>
  <c r="BQ16" i="40"/>
  <c r="BO16" i="40"/>
  <c r="BN16" i="40"/>
  <c r="BM16" i="40"/>
  <c r="BJ16" i="40"/>
  <c r="BK16" i="40"/>
  <c r="BL16" i="40"/>
  <c r="BI16" i="40"/>
  <c r="CA12" i="40"/>
  <c r="CB12" i="40"/>
  <c r="CD12" i="40"/>
  <c r="CE12" i="40"/>
  <c r="BY12" i="40"/>
  <c r="BX12" i="40"/>
  <c r="BZ12" i="40"/>
  <c r="BU12" i="40"/>
  <c r="BV12" i="40"/>
  <c r="BW12" i="40"/>
  <c r="BR12" i="40"/>
  <c r="BT12" i="40"/>
  <c r="BQ12" i="40"/>
  <c r="BS12" i="40"/>
  <c r="BP12" i="40"/>
  <c r="BO12" i="40"/>
  <c r="BM12" i="40"/>
  <c r="BN12" i="40"/>
  <c r="BJ12" i="40"/>
  <c r="BK12" i="40"/>
  <c r="BL12" i="40"/>
  <c r="BI12" i="40"/>
  <c r="CA8" i="40"/>
  <c r="CB8" i="40"/>
  <c r="CD8" i="40"/>
  <c r="CE8" i="40"/>
  <c r="BY8" i="40"/>
  <c r="BX8" i="40"/>
  <c r="BZ8" i="40"/>
  <c r="BU8" i="40"/>
  <c r="BV8" i="40"/>
  <c r="BW8" i="40"/>
  <c r="BR8" i="40"/>
  <c r="BQ8" i="40"/>
  <c r="BS8" i="40"/>
  <c r="BT8" i="40"/>
  <c r="BP8" i="40"/>
  <c r="BO8" i="40"/>
  <c r="BM8" i="40"/>
  <c r="BJ8" i="40"/>
  <c r="BN8" i="40"/>
  <c r="BK8" i="40"/>
  <c r="BL8" i="40"/>
  <c r="BI8" i="40"/>
  <c r="CA4" i="40"/>
  <c r="CB4" i="40"/>
  <c r="CD4" i="40"/>
  <c r="CE4" i="40"/>
  <c r="BY4" i="40"/>
  <c r="BZ4" i="40"/>
  <c r="BX4" i="40"/>
  <c r="BU4" i="40"/>
  <c r="BV4" i="40"/>
  <c r="BW4" i="40"/>
  <c r="BR4" i="40"/>
  <c r="BT4" i="40"/>
  <c r="BS4" i="40"/>
  <c r="BP4" i="40"/>
  <c r="BQ4" i="40"/>
  <c r="BO4" i="40"/>
  <c r="BM4" i="40"/>
  <c r="BJ4" i="40"/>
  <c r="BK4" i="40"/>
  <c r="BN4" i="40"/>
  <c r="BL4" i="40"/>
  <c r="BI4" i="40"/>
  <c r="CA15" i="40"/>
  <c r="CB15" i="40"/>
  <c r="CD15" i="40"/>
  <c r="CE15" i="40"/>
  <c r="BX15" i="40"/>
  <c r="BY15" i="40"/>
  <c r="BZ15" i="40"/>
  <c r="BU15" i="40"/>
  <c r="BV15" i="40"/>
  <c r="BW15" i="40"/>
  <c r="BQ15" i="40"/>
  <c r="BT15" i="40"/>
  <c r="BR15" i="40"/>
  <c r="BS15" i="40"/>
  <c r="BN15" i="40"/>
  <c r="BO15" i="40"/>
  <c r="BP15" i="40"/>
  <c r="BJ15" i="40"/>
  <c r="BK15" i="40"/>
  <c r="BL15" i="40"/>
  <c r="BM15" i="40"/>
  <c r="BI15" i="40"/>
  <c r="CA11" i="40"/>
  <c r="CB11" i="40"/>
  <c r="CD11" i="40"/>
  <c r="CE11" i="40"/>
  <c r="BX11" i="40"/>
  <c r="BZ11" i="40"/>
  <c r="BY11" i="40"/>
  <c r="BU11" i="40"/>
  <c r="BV11" i="40"/>
  <c r="BW11" i="40"/>
  <c r="BQ11" i="40"/>
  <c r="BS11" i="40"/>
  <c r="BT11" i="40"/>
  <c r="BR11" i="40"/>
  <c r="BP11" i="40"/>
  <c r="BN11" i="40"/>
  <c r="BO11" i="40"/>
  <c r="BJ11" i="40"/>
  <c r="BK11" i="40"/>
  <c r="BL11" i="40"/>
  <c r="BM11" i="40"/>
  <c r="BI11" i="40"/>
  <c r="CA7" i="40"/>
  <c r="CB7" i="40"/>
  <c r="CD7" i="40"/>
  <c r="CE7" i="40"/>
  <c r="BX7" i="40"/>
  <c r="BY7" i="40"/>
  <c r="BZ7" i="40"/>
  <c r="BU7" i="40"/>
  <c r="BV7" i="40"/>
  <c r="BW7" i="40"/>
  <c r="BQ7" i="40"/>
  <c r="BT7" i="40"/>
  <c r="BR7" i="40"/>
  <c r="BS7" i="40"/>
  <c r="BN7" i="40"/>
  <c r="BO7" i="40"/>
  <c r="BP7" i="40"/>
  <c r="BJ7" i="40"/>
  <c r="BK7" i="40"/>
  <c r="BL7" i="40"/>
  <c r="BM7" i="40"/>
  <c r="BI7" i="40"/>
  <c r="CA3" i="40"/>
  <c r="CB3" i="40"/>
  <c r="CD3" i="40"/>
  <c r="CE3" i="40"/>
  <c r="BX3" i="40"/>
  <c r="BY3" i="40"/>
  <c r="BZ3" i="40"/>
  <c r="BU3" i="40"/>
  <c r="BV3" i="40"/>
  <c r="BW3" i="40"/>
  <c r="BQ3" i="40"/>
  <c r="BR3" i="40"/>
  <c r="BS3" i="40"/>
  <c r="BT3" i="40"/>
  <c r="BP3" i="40"/>
  <c r="BN3" i="40"/>
  <c r="BO3" i="40"/>
  <c r="BJ3" i="40"/>
  <c r="BK3" i="40"/>
  <c r="BL3" i="40"/>
  <c r="BM3" i="40"/>
  <c r="BI3" i="40"/>
  <c r="BI2" i="40"/>
  <c r="CF15" i="40" l="1"/>
  <c r="CF10" i="40"/>
  <c r="CF3" i="40"/>
  <c r="CF14" i="40"/>
  <c r="CF11" i="40"/>
  <c r="CF2" i="40"/>
  <c r="CF4" i="40"/>
  <c r="CF7" i="40"/>
  <c r="CF6" i="40"/>
  <c r="CF5" i="40"/>
  <c r="CF8" i="40"/>
  <c r="CF13" i="40"/>
  <c r="CF16" i="40"/>
  <c r="CF9" i="40"/>
  <c r="CF12" i="40"/>
</calcChain>
</file>

<file path=xl/sharedStrings.xml><?xml version="1.0" encoding="utf-8"?>
<sst xmlns="http://schemas.openxmlformats.org/spreadsheetml/2006/main" count="14964" uniqueCount="6654">
  <si>
    <t>WDA</t>
  </si>
  <si>
    <t>ETP Program Code/ID</t>
  </si>
  <si>
    <t>Program URL</t>
  </si>
  <si>
    <t>Associated Credential Name</t>
  </si>
  <si>
    <t>CIP Code</t>
  </si>
  <si>
    <t>Program Format</t>
  </si>
  <si>
    <t>Job Title</t>
  </si>
  <si>
    <t>Board</t>
  </si>
  <si>
    <t>Phone</t>
  </si>
  <si>
    <t>Email</t>
  </si>
  <si>
    <t>Admin Contact Person</t>
  </si>
  <si>
    <t>Campus Contact Person</t>
  </si>
  <si>
    <t>Addtnl. Contact Person</t>
  </si>
  <si>
    <t>Program Outcome</t>
  </si>
  <si>
    <t>Institution Type</t>
  </si>
  <si>
    <t>County</t>
  </si>
  <si>
    <t>Pell Eligible</t>
  </si>
  <si>
    <t>Table of Contents</t>
  </si>
  <si>
    <t>End of Worksheet</t>
  </si>
  <si>
    <t>Cost - Tuition &amp; Required Fees</t>
  </si>
  <si>
    <t>Cost - Required Books &amp; Supplies</t>
  </si>
  <si>
    <t>Cost - Other, Optional</t>
  </si>
  <si>
    <t>Academic Prerequisites</t>
  </si>
  <si>
    <t>Average Length - Contact Hours</t>
  </si>
  <si>
    <t>Average Length - Weeks</t>
  </si>
  <si>
    <t>Notes</t>
  </si>
  <si>
    <t>Instructions:</t>
  </si>
  <si>
    <t>Optional Cost Description</t>
  </si>
  <si>
    <t>Tuition &amp; Fees Description</t>
  </si>
  <si>
    <t>Required Books &amp; Supplies Description</t>
  </si>
  <si>
    <t>ProviderID(TWC)</t>
  </si>
  <si>
    <t>CampusID(TWC)</t>
  </si>
  <si>
    <t>ProgramID(TWC)</t>
  </si>
  <si>
    <t>Action</t>
  </si>
  <si>
    <t>ProviderName</t>
  </si>
  <si>
    <t>DescriptionOfProvider</t>
  </si>
  <si>
    <t>ProviderURL</t>
  </si>
  <si>
    <t>AddressLIne1</t>
  </si>
  <si>
    <t>AddressLine2</t>
  </si>
  <si>
    <t>AddressCity</t>
  </si>
  <si>
    <t>AddressState</t>
  </si>
  <si>
    <t>AdressZip</t>
  </si>
  <si>
    <t>InstitutionType</t>
  </si>
  <si>
    <t>AdminContactPerson</t>
  </si>
  <si>
    <t>AdminJobTitle</t>
  </si>
  <si>
    <t>AdminPhone</t>
  </si>
  <si>
    <t>AdminPhoneExt</t>
  </si>
  <si>
    <t>AdminEmail</t>
  </si>
  <si>
    <t>CampusContactName</t>
  </si>
  <si>
    <t>CampusJobTitle</t>
  </si>
  <si>
    <t>CampusPhone</t>
  </si>
  <si>
    <t>CapmusPhoneExt</t>
  </si>
  <si>
    <t>CampusEmail</t>
  </si>
  <si>
    <t>AddntlContactName</t>
  </si>
  <si>
    <t>AddtnlJobTitle</t>
  </si>
  <si>
    <t>AddtnlPhone</t>
  </si>
  <si>
    <t>AddntlPhneExt</t>
  </si>
  <si>
    <t>AddntlEmail</t>
  </si>
  <si>
    <t>FinancialAidPhone</t>
  </si>
  <si>
    <t>FinancialAidEmail</t>
  </si>
  <si>
    <t>THECBPrgmID</t>
  </si>
  <si>
    <t>TEAPrgmID</t>
  </si>
  <si>
    <t>CSCPrgmID</t>
  </si>
  <si>
    <t>OtherPrgmID</t>
  </si>
  <si>
    <t>FERPAAck</t>
  </si>
  <si>
    <t>WIOAAck</t>
  </si>
  <si>
    <t>OtherAck2</t>
  </si>
  <si>
    <t>OtherAck3</t>
  </si>
  <si>
    <t>OtherAck4</t>
  </si>
  <si>
    <t>CampusName</t>
  </si>
  <si>
    <t>CampusAddress1</t>
  </si>
  <si>
    <t>CampusAddress2</t>
  </si>
  <si>
    <t>CampusCity</t>
  </si>
  <si>
    <t>CampusState</t>
  </si>
  <si>
    <t>CampusZip</t>
  </si>
  <si>
    <t>FinancialAidName</t>
  </si>
  <si>
    <t>ETPCodeID</t>
  </si>
  <si>
    <t>ProgramName</t>
  </si>
  <si>
    <t>CIPCode</t>
  </si>
  <si>
    <t>ProgramDesc</t>
  </si>
  <si>
    <t>PellElig</t>
  </si>
  <si>
    <t>PreRequisites</t>
  </si>
  <si>
    <t>ProgramURL</t>
  </si>
  <si>
    <t>ProgramOutcome</t>
  </si>
  <si>
    <t>LengthContactHrs</t>
  </si>
  <si>
    <t>LengthWeeks</t>
  </si>
  <si>
    <t>ONET1</t>
  </si>
  <si>
    <t>ONET2</t>
  </si>
  <si>
    <t>ONET3</t>
  </si>
  <si>
    <t>CostReqTuitionFees</t>
  </si>
  <si>
    <t>CostReqBooksSupplies</t>
  </si>
  <si>
    <t>CostReqTuitionFeesDesc</t>
  </si>
  <si>
    <t>CostReqBooksSuppliesDesc</t>
  </si>
  <si>
    <t>CostOptOther</t>
  </si>
  <si>
    <t>CostOptOtherDesc</t>
  </si>
  <si>
    <t>OutOfDistrictCostReqTuitionFees</t>
  </si>
  <si>
    <t>OutOfDistrictCostReqTuitionFeesDesc</t>
  </si>
  <si>
    <t>InfoPublicTransit</t>
  </si>
  <si>
    <t>InfoOnsiteChildcare</t>
  </si>
  <si>
    <t>InfoFlexibleHours</t>
  </si>
  <si>
    <t>Student Data</t>
  </si>
  <si>
    <t>Status</t>
  </si>
  <si>
    <t>Phone Ext.</t>
  </si>
  <si>
    <t>Address 1</t>
  </si>
  <si>
    <t>Address 2</t>
  </si>
  <si>
    <t>City</t>
  </si>
  <si>
    <t>State</t>
  </si>
  <si>
    <t>Program ID (TWC)</t>
  </si>
  <si>
    <t>Zip Code (5)</t>
  </si>
  <si>
    <t>THECB ID</t>
  </si>
  <si>
    <t>TEA ID</t>
  </si>
  <si>
    <t xml:space="preserve">State </t>
  </si>
  <si>
    <t>Main Address 1</t>
  </si>
  <si>
    <t>Main Address 2</t>
  </si>
  <si>
    <t>EncryptionAck1</t>
  </si>
  <si>
    <t>Workforce Innovation &amp; Opportunity Act (WIOA) Acknowledgement</t>
  </si>
  <si>
    <t>Out-of-District (Tuition &amp; Required Fees)</t>
  </si>
  <si>
    <t>Out-of-District Description  (Tuition &amp; Required Fees)</t>
  </si>
  <si>
    <t>WIOA Acknowledgement</t>
  </si>
  <si>
    <t>Board Address 1</t>
  </si>
  <si>
    <t>Board Address 2</t>
  </si>
  <si>
    <t>Board Address City</t>
  </si>
  <si>
    <t xml:space="preserve">Board Address State </t>
  </si>
  <si>
    <t>Board Zip Code (5)</t>
  </si>
  <si>
    <t>Board Main Phone</t>
  </si>
  <si>
    <t>Board url</t>
  </si>
  <si>
    <t>Board Primary Contact  Name</t>
  </si>
  <si>
    <t>Board Primary Contact Phone</t>
  </si>
  <si>
    <t>Board Primary Contact Phone Extension</t>
  </si>
  <si>
    <t xml:space="preserve">Board Primary Contact Fax </t>
  </si>
  <si>
    <t>Board Primary Contact Email</t>
  </si>
  <si>
    <t>AssocCredName</t>
  </si>
  <si>
    <t xml:space="preserve">The applicant acknowledges that certification as an eligible training provider is subject to, and requires compliance with, the provisions of Workforce Innovation and Opportunity Act Section 122 relating to eligibility requirements. </t>
  </si>
  <si>
    <t>1. Section 188 of WIOA, which prohibits discrimination against all individuals in the United States on the basis of race, color, religion, sex, national origin, age, disability, political affiliation or belief, and against beneficiaries on the basis of either citizenship/status as a lawfully admitted immigrant authorized to work in the United States or participation in any WIOA title I-financially assisted program or activity;</t>
  </si>
  <si>
    <t>2. Title VI of the Civil Rights Act of 1964, as amended, which prohibits discrimination on the bases of race, color and national origin;</t>
  </si>
  <si>
    <t>3. Section 504 of the Rehabilitation Act of 1973, as amended, which prohibits discrimination against qualified individuals with disabilities;</t>
  </si>
  <si>
    <t>4. The Age Discrimination Act of 1975, as amended, which prohibits discrimination on the basis of age; and</t>
  </si>
  <si>
    <t>5. Title IX of the Education Amendments of 1972, as amended, which prohibits discrimination on the basis of sex in educational programs.</t>
  </si>
  <si>
    <t>The applicant also assures that it will comply with 29 CFR Part 38 and all other regulations implementing the laws listed above. This assurance applies to the applicant's operation of the WIOA title I-financially assisted program or activity, and to all agreements the applicant makes to carry out the WIOA title I-financially assisted program or activity. The applicant understands that the United States, the State of Texas, and a Local Workforce Development Board has the right to seek judicial enforcement of this assurance.</t>
  </si>
  <si>
    <t>WIOA Section 188(a)(3): WIOA title I funds may not be spent on the employment or training of participants in sectarian activities.</t>
  </si>
  <si>
    <t>Further, the undersigned applicant certifies that it shall comply with the requirements of the U.S. Department of Health and Human Services set forth in 45 CFR Chapters 80 and 84. </t>
  </si>
  <si>
    <t>The undersigned authorized representative of the applicant herein certifies that the statements above pertaining to WIOA Requirements Related to Debarment and Suspension, Drug-Free Workplace and Lobbying; Nondiscrimination; Education Standards and Procedures; Compliance with State Law; and Reporting Requirements are true and correct as of the date of submission.</t>
  </si>
  <si>
    <t>In addition, the authorized representative acknowledges that the Boards are statutorily charged with the function of oversight responsibilities including ensuring continuous improvement of eligible programs of services through the system, and ensuring that such programs meet the needs of local employers and training participants. In this capacity, the Boards have oversight authority over the quality and integrity of training services by providers, and the provider's compliance with all assurances herein. Violations of any terms of this agreement may lead to further action. </t>
  </si>
  <si>
    <t>WIOA Requirements Related to Debarment and Suspension, Drug-Free Workplace and Lobbying: All WIOA Title I and Wagner-Peyser grant recipients and sub-recipients must comply with the government-wide requirements for debarment and suspension and the requirements for a drug-free workplace, codified at 29 CFR part 98 and restrictions on lobbying, and the nondiscrimination provisions of WIOA section 195 and 188, respectively.</t>
  </si>
  <si>
    <t>1. Debarment and Suspension: A certification regarding debarment and suspension requirements is required by the Federal Regulations implementing Executive Order 12549, Government-wide Debarments and Suspension, for the Department of Agriculture (7 CFR Part 3017), the Department of Labor (29 CFR Part 98), the Department of Education (34 CFR Part 85), and the Department of Health and Human Services (45 CFR Part 76). By submitting this assurance statement, the applicant is certifying that it is in compliance with the assurance set out in the regulations cited above. </t>
  </si>
  <si>
    <t>2. Drug-Free Workplace: A certification regarding drug-free workplace is required by Federal Regulations implementing the Drug-Free Workplace Act of 1988 for the Department of Agriculture (7 CFR Part 3017), the Department of Labor (29 CFR Part 98), the Department of Education (34 CFR part 84), and the Department of Health and Human Services (45 CFR Part 76). By submitting this assurance statement, the applicant is certifying that it is in compliance with the regulations cited above.</t>
  </si>
  <si>
    <t>3. Lobbying: A certification regarding lobbying is required by Federal Regulations adopted by the Department of Agriculture (7 CFR Part 3018), the Department of Labor (29 CFR Part 93), the Department of Education (34 CFR Part 82), and the Department of Health and Human Services (45 CFR Part 93). By submitting this assurance statement, the applicant is certifying that it is in compliance with the assurance set out in the regulations cited above.</t>
  </si>
  <si>
    <t>Nondiscrimination: As provided in WIOA Section 195, as a condition of payment of funds under title I of WIOA, the applicant assures that it will comply fully with the nondiscrimination and equal opportunity provisions of the following laws. </t>
  </si>
  <si>
    <t>Education Standards and Procedures: The undersigned applicant certifies that it shall comply with the provision outlined in WIOA Section 194(9)(B) Except as otherwise provided in this title [WIOA title I], the following conditions are applicable to all programs under this title: ....Standards and procedures with respect to awarding academic credit and certifying educational attainment in programs conducted under such chapter shall be consistent with the requirements of applicable State and local law, including regulation.</t>
  </si>
  <si>
    <t>Reporting Requirements: The undersigned applicant certifies that it shall comply with the provisions of WIOA Sec. 122, and the reporting and procedural requirements issued by the Texas Workforce Commission.</t>
  </si>
  <si>
    <t>The authorized representative acknowledges that this information applies to any and all applications for initial and continued eligibility submitted.</t>
  </si>
  <si>
    <t>Submission of this document authorizes the Agency to accept and use all information submitted to the Agency by the applicant through the Eligible Training Provider System. Further, the authorized representative acknowledges that any information submitted will be attributed to the applicant and the applicant will be responsible and liable for any action taken by the Agency, Board(s) or training participants in reliance on that information. </t>
  </si>
  <si>
    <t>Where the prospective recipient of federal assistance funds is unable to certify any of the statements in this certification, such prospective recipient shall attach an explanation to this certification.</t>
  </si>
  <si>
    <t>Compliance with State Law: The applicant certifies that it shall comply with applicable State law, including legislation related to the licensure or regulation of providers of education and training services, including but not limited to Texas Education Code Chapter 132, related to Career Schools and Colleges.</t>
  </si>
  <si>
    <t>This assurance is considered incorporated by operation of law in any grant, cooperative agreement, contract, or other arrangement whereby funds under title I of the WIOA are made available, whether or not it is physically incorporated in such document and whether or not there is a written agreement between the Texas Workforce Commission and the recipient of those funds. This assurance also may be incorporated by reference in such grants, cooperative agreements, contracts, or other arrangements.</t>
  </si>
  <si>
    <t>Description</t>
  </si>
  <si>
    <t xml:space="preserve">Code </t>
  </si>
  <si>
    <t>New Provider</t>
  </si>
  <si>
    <t>PV</t>
  </si>
  <si>
    <t>New Campus</t>
  </si>
  <si>
    <t>CP</t>
  </si>
  <si>
    <t>New Program</t>
  </si>
  <si>
    <t>PG</t>
  </si>
  <si>
    <t>Updates</t>
  </si>
  <si>
    <t>UP</t>
  </si>
  <si>
    <t>No Change</t>
  </si>
  <si>
    <t>NC</t>
  </si>
  <si>
    <t>Pending</t>
  </si>
  <si>
    <t>P</t>
  </si>
  <si>
    <t>Approved</t>
  </si>
  <si>
    <t>A</t>
  </si>
  <si>
    <t>Inactive</t>
  </si>
  <si>
    <t>I</t>
  </si>
  <si>
    <t>Alaska</t>
  </si>
  <si>
    <t>AK</t>
  </si>
  <si>
    <t>Alabama</t>
  </si>
  <si>
    <t>AL</t>
  </si>
  <si>
    <t>Arkansas</t>
  </si>
  <si>
    <t>AR</t>
  </si>
  <si>
    <t>Arizona</t>
  </si>
  <si>
    <t>AZ</t>
  </si>
  <si>
    <t>California</t>
  </si>
  <si>
    <t>CA</t>
  </si>
  <si>
    <t>Colorado</t>
  </si>
  <si>
    <t>CO</t>
  </si>
  <si>
    <t>Connecticut</t>
  </si>
  <si>
    <t>CT</t>
  </si>
  <si>
    <t>District of Columbia</t>
  </si>
  <si>
    <t>DC</t>
  </si>
  <si>
    <t>Delaware</t>
  </si>
  <si>
    <t>DE</t>
  </si>
  <si>
    <t>Florida</t>
  </si>
  <si>
    <t>FL</t>
  </si>
  <si>
    <t>Georgia</t>
  </si>
  <si>
    <t>GA</t>
  </si>
  <si>
    <t>Hawaii</t>
  </si>
  <si>
    <t>HI</t>
  </si>
  <si>
    <t>Iowa</t>
  </si>
  <si>
    <t>IA</t>
  </si>
  <si>
    <t>Idaho</t>
  </si>
  <si>
    <t>ID</t>
  </si>
  <si>
    <t>Illinois</t>
  </si>
  <si>
    <t>IL</t>
  </si>
  <si>
    <t>Indiana</t>
  </si>
  <si>
    <t>IN</t>
  </si>
  <si>
    <t>Kansas</t>
  </si>
  <si>
    <t>KS</t>
  </si>
  <si>
    <t>Kentucky</t>
  </si>
  <si>
    <t>KY</t>
  </si>
  <si>
    <t>Louisiana</t>
  </si>
  <si>
    <t>LA</t>
  </si>
  <si>
    <t>Massachusetts</t>
  </si>
  <si>
    <t>MA</t>
  </si>
  <si>
    <t>Maryland</t>
  </si>
  <si>
    <t>MD</t>
  </si>
  <si>
    <t>Maine</t>
  </si>
  <si>
    <t>ME</t>
  </si>
  <si>
    <t>Michigan</t>
  </si>
  <si>
    <t>MI</t>
  </si>
  <si>
    <t>Minnesota</t>
  </si>
  <si>
    <t>MN</t>
  </si>
  <si>
    <t>Missouri</t>
  </si>
  <si>
    <t>MO</t>
  </si>
  <si>
    <t>Mississippi</t>
  </si>
  <si>
    <t>MS</t>
  </si>
  <si>
    <t>Montana</t>
  </si>
  <si>
    <t>MT</t>
  </si>
  <si>
    <t>North Carolina</t>
  </si>
  <si>
    <t>North Dakota</t>
  </si>
  <si>
    <t>ND</t>
  </si>
  <si>
    <t>Nebraska</t>
  </si>
  <si>
    <t>NE</t>
  </si>
  <si>
    <t>New Hampshire</t>
  </si>
  <si>
    <t>NH</t>
  </si>
  <si>
    <t>New Jersey</t>
  </si>
  <si>
    <t>NJ</t>
  </si>
  <si>
    <t>New Mexico</t>
  </si>
  <si>
    <t>NM</t>
  </si>
  <si>
    <t>Nevada</t>
  </si>
  <si>
    <t>NV</t>
  </si>
  <si>
    <t>New York</t>
  </si>
  <si>
    <t>NY</t>
  </si>
  <si>
    <t>Ohio</t>
  </si>
  <si>
    <t>OH</t>
  </si>
  <si>
    <t>Oklahoma</t>
  </si>
  <si>
    <t>OK</t>
  </si>
  <si>
    <t>Oregon</t>
  </si>
  <si>
    <t>OR</t>
  </si>
  <si>
    <t>Pennsylvania</t>
  </si>
  <si>
    <t>PA</t>
  </si>
  <si>
    <t>Puerto Rico</t>
  </si>
  <si>
    <t>PR</t>
  </si>
  <si>
    <t>Rhode island</t>
  </si>
  <si>
    <t>RI</t>
  </si>
  <si>
    <t>South Carolina</t>
  </si>
  <si>
    <t>SC</t>
  </si>
  <si>
    <t>South Dakota</t>
  </si>
  <si>
    <t>SD</t>
  </si>
  <si>
    <t>Tennessee</t>
  </si>
  <si>
    <t>TN</t>
  </si>
  <si>
    <t>Texas</t>
  </si>
  <si>
    <t>TX</t>
  </si>
  <si>
    <t>Utah</t>
  </si>
  <si>
    <t>UT</t>
  </si>
  <si>
    <t>Virginia</t>
  </si>
  <si>
    <t>VA</t>
  </si>
  <si>
    <t>Vermont</t>
  </si>
  <si>
    <t>VT</t>
  </si>
  <si>
    <t>Washington</t>
  </si>
  <si>
    <t>WA</t>
  </si>
  <si>
    <t>Wisconsin</t>
  </si>
  <si>
    <t>WI</t>
  </si>
  <si>
    <t>West Virginia</t>
  </si>
  <si>
    <t>WV</t>
  </si>
  <si>
    <t>Wyoming</t>
  </si>
  <si>
    <t>WY</t>
  </si>
  <si>
    <t>Mexico</t>
  </si>
  <si>
    <t>MX</t>
  </si>
  <si>
    <t>Canada</t>
  </si>
  <si>
    <t>CN</t>
  </si>
  <si>
    <t>Other</t>
  </si>
  <si>
    <t>OT</t>
  </si>
  <si>
    <t>Armstrong</t>
  </si>
  <si>
    <t>Briscoe</t>
  </si>
  <si>
    <t>Carson</t>
  </si>
  <si>
    <t>Castro</t>
  </si>
  <si>
    <t>Childress</t>
  </si>
  <si>
    <t>Collingsworth</t>
  </si>
  <si>
    <t>Dallam</t>
  </si>
  <si>
    <t>Deaf Smith</t>
  </si>
  <si>
    <t>Donley</t>
  </si>
  <si>
    <t>Gray</t>
  </si>
  <si>
    <t>Hall</t>
  </si>
  <si>
    <t>Hansford</t>
  </si>
  <si>
    <t>Hartley</t>
  </si>
  <si>
    <t>Hemphill</t>
  </si>
  <si>
    <t>Hutchinson</t>
  </si>
  <si>
    <t>Lipscomb</t>
  </si>
  <si>
    <t>Moore</t>
  </si>
  <si>
    <t>Ochiltree</t>
  </si>
  <si>
    <t>Oldham</t>
  </si>
  <si>
    <t>Parmer</t>
  </si>
  <si>
    <t>Potter</t>
  </si>
  <si>
    <t>Randall</t>
  </si>
  <si>
    <t>Roberts</t>
  </si>
  <si>
    <t>Sherman</t>
  </si>
  <si>
    <t>Swisher</t>
  </si>
  <si>
    <t>Wheeler</t>
  </si>
  <si>
    <t>Bailey</t>
  </si>
  <si>
    <t>Cochran</t>
  </si>
  <si>
    <t>Crosby</t>
  </si>
  <si>
    <t>Dickens</t>
  </si>
  <si>
    <t>Floyd</t>
  </si>
  <si>
    <t>Garza</t>
  </si>
  <si>
    <t>Hale</t>
  </si>
  <si>
    <t>Hockley</t>
  </si>
  <si>
    <t>King</t>
  </si>
  <si>
    <t>Lamb</t>
  </si>
  <si>
    <t>Lubbock</t>
  </si>
  <si>
    <t>Lynn</t>
  </si>
  <si>
    <t>Motley</t>
  </si>
  <si>
    <t>Terry</t>
  </si>
  <si>
    <t>Yoakum</t>
  </si>
  <si>
    <t>Archer</t>
  </si>
  <si>
    <t>Baylor</t>
  </si>
  <si>
    <t>Clay</t>
  </si>
  <si>
    <t>Cottle</t>
  </si>
  <si>
    <t>Foard</t>
  </si>
  <si>
    <t>Hardeman</t>
  </si>
  <si>
    <t>Jack</t>
  </si>
  <si>
    <t>Montague</t>
  </si>
  <si>
    <t>Wichita</t>
  </si>
  <si>
    <t>Wilbarger</t>
  </si>
  <si>
    <t>Young</t>
  </si>
  <si>
    <t>Collin</t>
  </si>
  <si>
    <t>Denton</t>
  </si>
  <si>
    <t>Ellis</t>
  </si>
  <si>
    <t>Erath</t>
  </si>
  <si>
    <t>Hood</t>
  </si>
  <si>
    <t>Hunt</t>
  </si>
  <si>
    <t>Johnson</t>
  </si>
  <si>
    <t>Kaufman</t>
  </si>
  <si>
    <t>Navarro</t>
  </si>
  <si>
    <t>Palo Pinto</t>
  </si>
  <si>
    <t>Parker</t>
  </si>
  <si>
    <t>Rockwall</t>
  </si>
  <si>
    <t>Somervell</t>
  </si>
  <si>
    <t>Wise</t>
  </si>
  <si>
    <t>Tarrant</t>
  </si>
  <si>
    <t>Dallas</t>
  </si>
  <si>
    <t>Bowie</t>
  </si>
  <si>
    <t>Cass</t>
  </si>
  <si>
    <t>Delta</t>
  </si>
  <si>
    <t>Franklin</t>
  </si>
  <si>
    <t>Hopkins</t>
  </si>
  <si>
    <t>Lamar</t>
  </si>
  <si>
    <t>Morris</t>
  </si>
  <si>
    <t>Red River</t>
  </si>
  <si>
    <t>Titus</t>
  </si>
  <si>
    <t>Anderson</t>
  </si>
  <si>
    <t>Camp</t>
  </si>
  <si>
    <t>Cherokee</t>
  </si>
  <si>
    <t>Gregg</t>
  </si>
  <si>
    <t>Harrison</t>
  </si>
  <si>
    <t>Henderson</t>
  </si>
  <si>
    <t>Marion</t>
  </si>
  <si>
    <t>Panola</t>
  </si>
  <si>
    <t>Rains</t>
  </si>
  <si>
    <t>Rusk</t>
  </si>
  <si>
    <t>Smith</t>
  </si>
  <si>
    <t>Upshur</t>
  </si>
  <si>
    <t>Van Zandt</t>
  </si>
  <si>
    <t>Wood</t>
  </si>
  <si>
    <t>Brown</t>
  </si>
  <si>
    <t>Callahan</t>
  </si>
  <si>
    <t>Coleman</t>
  </si>
  <si>
    <t>Comanche</t>
  </si>
  <si>
    <t>Eastland</t>
  </si>
  <si>
    <t>Fisher</t>
  </si>
  <si>
    <t>Haskell</t>
  </si>
  <si>
    <t>Jones</t>
  </si>
  <si>
    <t>Kent</t>
  </si>
  <si>
    <t>Knox</t>
  </si>
  <si>
    <t>Mitchell</t>
  </si>
  <si>
    <t>Nolan</t>
  </si>
  <si>
    <t>Runnels</t>
  </si>
  <si>
    <t>Scurry</t>
  </si>
  <si>
    <t>Shackelford</t>
  </si>
  <si>
    <t>Stephens</t>
  </si>
  <si>
    <t>Stonewall</t>
  </si>
  <si>
    <t>Taylor</t>
  </si>
  <si>
    <t>Throckmorton</t>
  </si>
  <si>
    <t>Brewster</t>
  </si>
  <si>
    <t>Culberson</t>
  </si>
  <si>
    <t>El Paso</t>
  </si>
  <si>
    <t>Hudspeth</t>
  </si>
  <si>
    <t>Jeff Davis</t>
  </si>
  <si>
    <t>Presidio</t>
  </si>
  <si>
    <t>Andrews</t>
  </si>
  <si>
    <t>Borden</t>
  </si>
  <si>
    <t>Crane</t>
  </si>
  <si>
    <t>Dawson</t>
  </si>
  <si>
    <t>Ector</t>
  </si>
  <si>
    <t>Gaines</t>
  </si>
  <si>
    <t>Glasscock</t>
  </si>
  <si>
    <t>Howard</t>
  </si>
  <si>
    <t>Loving</t>
  </si>
  <si>
    <t>Martin</t>
  </si>
  <si>
    <t>Midland</t>
  </si>
  <si>
    <t>Pecos</t>
  </si>
  <si>
    <t>Reeves</t>
  </si>
  <si>
    <t>Terrell</t>
  </si>
  <si>
    <t>Upton</t>
  </si>
  <si>
    <t>Ward</t>
  </si>
  <si>
    <t>Winkler</t>
  </si>
  <si>
    <t>Coke</t>
  </si>
  <si>
    <t>Concho</t>
  </si>
  <si>
    <t>Crockett</t>
  </si>
  <si>
    <t>Irion</t>
  </si>
  <si>
    <t>Kimble</t>
  </si>
  <si>
    <t>Mason</t>
  </si>
  <si>
    <t>Mcculloch</t>
  </si>
  <si>
    <t>Menard</t>
  </si>
  <si>
    <t>Reagan</t>
  </si>
  <si>
    <t>Schleicher</t>
  </si>
  <si>
    <t>Sterling</t>
  </si>
  <si>
    <t>Sutton</t>
  </si>
  <si>
    <t>Tom Green</t>
  </si>
  <si>
    <t>Bosque</t>
  </si>
  <si>
    <t>Falls</t>
  </si>
  <si>
    <t>Freestone</t>
  </si>
  <si>
    <t>Hill</t>
  </si>
  <si>
    <t>Limestone</t>
  </si>
  <si>
    <t>Mclennan</t>
  </si>
  <si>
    <t>Travis</t>
  </si>
  <si>
    <t>Bastrop</t>
  </si>
  <si>
    <t>Blanco</t>
  </si>
  <si>
    <t>Burnet</t>
  </si>
  <si>
    <t>Caldwell</t>
  </si>
  <si>
    <t>Fayette</t>
  </si>
  <si>
    <t>Hays</t>
  </si>
  <si>
    <t>Lee</t>
  </si>
  <si>
    <t>Llano</t>
  </si>
  <si>
    <t>Williamson</t>
  </si>
  <si>
    <t>Brazos</t>
  </si>
  <si>
    <t>Burleson</t>
  </si>
  <si>
    <t>Grimes</t>
  </si>
  <si>
    <t>Leon</t>
  </si>
  <si>
    <t>Madison</t>
  </si>
  <si>
    <t>Robertson</t>
  </si>
  <si>
    <t>Angelina</t>
  </si>
  <si>
    <t>Houston</t>
  </si>
  <si>
    <t>Jasper</t>
  </si>
  <si>
    <t>Nacogdoches</t>
  </si>
  <si>
    <t>Newton</t>
  </si>
  <si>
    <t>Polk</t>
  </si>
  <si>
    <t>Sabine</t>
  </si>
  <si>
    <t>San Augustine</t>
  </si>
  <si>
    <t>San Jacinto</t>
  </si>
  <si>
    <t>Shelby</t>
  </si>
  <si>
    <t>Trinity</t>
  </si>
  <si>
    <t>Tyler</t>
  </si>
  <si>
    <t>Hardin</t>
  </si>
  <si>
    <t>Jefferson</t>
  </si>
  <si>
    <t>Orange</t>
  </si>
  <si>
    <t>Calhoun</t>
  </si>
  <si>
    <t>Dewitt</t>
  </si>
  <si>
    <t>Goliad</t>
  </si>
  <si>
    <t>Gonzales</t>
  </si>
  <si>
    <t>Jackson</t>
  </si>
  <si>
    <t>Lavaca</t>
  </si>
  <si>
    <t>Victoria</t>
  </si>
  <si>
    <t>Atascosa</t>
  </si>
  <si>
    <t>Bandera</t>
  </si>
  <si>
    <t>Bexar</t>
  </si>
  <si>
    <t>Comal</t>
  </si>
  <si>
    <t>Frio</t>
  </si>
  <si>
    <t>Gillespie</t>
  </si>
  <si>
    <t>Guadalupe</t>
  </si>
  <si>
    <t>Karnes</t>
  </si>
  <si>
    <t>Kendall</t>
  </si>
  <si>
    <t>Kerr</t>
  </si>
  <si>
    <t>Mcmullen</t>
  </si>
  <si>
    <t>Medina</t>
  </si>
  <si>
    <t>Wilson</t>
  </si>
  <si>
    <t>Jim Hogg</t>
  </si>
  <si>
    <t>Webb</t>
  </si>
  <si>
    <t>Zapata</t>
  </si>
  <si>
    <t>Aransas</t>
  </si>
  <si>
    <t>Bee</t>
  </si>
  <si>
    <t>Brooks</t>
  </si>
  <si>
    <t>Duval</t>
  </si>
  <si>
    <t>Jim Wells</t>
  </si>
  <si>
    <t>Kenedy</t>
  </si>
  <si>
    <t>Kleberg</t>
  </si>
  <si>
    <t>Live Oak</t>
  </si>
  <si>
    <t>Nueces</t>
  </si>
  <si>
    <t>Refugio</t>
  </si>
  <si>
    <t>San Patricio</t>
  </si>
  <si>
    <t>Hidalgo</t>
  </si>
  <si>
    <t>Starr</t>
  </si>
  <si>
    <t>Willacy</t>
  </si>
  <si>
    <t>Cameron</t>
  </si>
  <si>
    <t>Cooke</t>
  </si>
  <si>
    <t>Fannin</t>
  </si>
  <si>
    <t>Grayson</t>
  </si>
  <si>
    <t>Bell</t>
  </si>
  <si>
    <t>Coryell</t>
  </si>
  <si>
    <t>Hamilton</t>
  </si>
  <si>
    <t>Lampasas</t>
  </si>
  <si>
    <t>Milam</t>
  </si>
  <si>
    <t>Mills</t>
  </si>
  <si>
    <t>San Saba</t>
  </si>
  <si>
    <t>Dimmit</t>
  </si>
  <si>
    <t>Edwards</t>
  </si>
  <si>
    <t>Kinney</t>
  </si>
  <si>
    <t>La Salle</t>
  </si>
  <si>
    <t>Maverick</t>
  </si>
  <si>
    <t>Real</t>
  </si>
  <si>
    <t>Uvalde</t>
  </si>
  <si>
    <t>Val Verde</t>
  </si>
  <si>
    <t>Zavala</t>
  </si>
  <si>
    <t>Austin</t>
  </si>
  <si>
    <t>Brazoria</t>
  </si>
  <si>
    <t>Chambers</t>
  </si>
  <si>
    <t>Fort Bend</t>
  </si>
  <si>
    <t>Galveston</t>
  </si>
  <si>
    <t>Harris</t>
  </si>
  <si>
    <t>Liberty</t>
  </si>
  <si>
    <t>Matagorda</t>
  </si>
  <si>
    <t>Montgomery</t>
  </si>
  <si>
    <t>Walker</t>
  </si>
  <si>
    <t>Waller</t>
  </si>
  <si>
    <t>Wharton</t>
  </si>
  <si>
    <t>Out Of State</t>
  </si>
  <si>
    <t>Temporary County For Outreach</t>
  </si>
  <si>
    <t>Panhandle</t>
  </si>
  <si>
    <t>South Plains</t>
  </si>
  <si>
    <t>North Texas</t>
  </si>
  <si>
    <t>North Central</t>
  </si>
  <si>
    <t>Greater Dallas</t>
  </si>
  <si>
    <t>North East</t>
  </si>
  <si>
    <t>East Texas</t>
  </si>
  <si>
    <t>West Central</t>
  </si>
  <si>
    <t>Borderplex</t>
  </si>
  <si>
    <t>Permian Basin</t>
  </si>
  <si>
    <t>Concho Valley</t>
  </si>
  <si>
    <t>Heart Of Texas</t>
  </si>
  <si>
    <t>Capital Area</t>
  </si>
  <si>
    <t>Rural Capital</t>
  </si>
  <si>
    <t>Brazos Valley</t>
  </si>
  <si>
    <t>Deep East Texas</t>
  </si>
  <si>
    <t>Southeast Texas</t>
  </si>
  <si>
    <t>Golden Crescent</t>
  </si>
  <si>
    <t>Alamo</t>
  </si>
  <si>
    <t>South Texas</t>
  </si>
  <si>
    <t>Coastal Bend</t>
  </si>
  <si>
    <t>Lower Rio Grande</t>
  </si>
  <si>
    <t>Cameron County</t>
  </si>
  <si>
    <t>Texoma</t>
  </si>
  <si>
    <t>Central Texas</t>
  </si>
  <si>
    <t xml:space="preserve">Middle Rio Grande </t>
  </si>
  <si>
    <t>Gulf Coast</t>
  </si>
  <si>
    <t>State of Texas</t>
  </si>
  <si>
    <t>Higher Ed -majority of credentials awarded are associates degrees</t>
  </si>
  <si>
    <t>Higher Ed -majority of credentials awarded are baccalaureate or higher degrees</t>
  </si>
  <si>
    <t>Higher Ed -majority of credentials awarded are Community college certificate of completion</t>
  </si>
  <si>
    <t>Private non-profit</t>
  </si>
  <si>
    <t>Private for-profit</t>
  </si>
  <si>
    <t>Public</t>
  </si>
  <si>
    <t>Other type of institution</t>
  </si>
  <si>
    <t>440401</t>
  </si>
  <si>
    <t>Public Administration</t>
  </si>
  <si>
    <t>520101</t>
  </si>
  <si>
    <t>Business/Commerce, General</t>
  </si>
  <si>
    <t>520201</t>
  </si>
  <si>
    <t>Business Administration and Management, General</t>
  </si>
  <si>
    <t>520701</t>
  </si>
  <si>
    <t>Entrepreneurship/Entrepreneurial Studies</t>
  </si>
  <si>
    <t>521101</t>
  </si>
  <si>
    <t>International Business/Trade/Commerce</t>
  </si>
  <si>
    <t>521301</t>
  </si>
  <si>
    <t>Management Science</t>
  </si>
  <si>
    <t>520801</t>
  </si>
  <si>
    <t>Finance, General</t>
  </si>
  <si>
    <t>310399</t>
  </si>
  <si>
    <t>Parks, Recreation and Leisure Facilities Management, Other</t>
  </si>
  <si>
    <t>520212</t>
  </si>
  <si>
    <t>Retail Management</t>
  </si>
  <si>
    <t>440501</t>
  </si>
  <si>
    <t>Public Policy Analysis, General</t>
  </si>
  <si>
    <t>090900</t>
  </si>
  <si>
    <t>Public Relations, Advertising, and Applied Communication</t>
  </si>
  <si>
    <t>090902</t>
  </si>
  <si>
    <t>Public Relations/Image Management</t>
  </si>
  <si>
    <t>090903</t>
  </si>
  <si>
    <t>Advertising</t>
  </si>
  <si>
    <t>521401</t>
  </si>
  <si>
    <t>Marketing/Marketing Management, General</t>
  </si>
  <si>
    <t>190203</t>
  </si>
  <si>
    <t>Consumer Merchandising/Retailing Management</t>
  </si>
  <si>
    <t>190905</t>
  </si>
  <si>
    <t>Apparel and Textile Marketing Management</t>
  </si>
  <si>
    <t>512011</t>
  </si>
  <si>
    <t>Pharmaceutical Marketing and Management</t>
  </si>
  <si>
    <t>521402</t>
  </si>
  <si>
    <t>Marketing Research</t>
  </si>
  <si>
    <t>521403</t>
  </si>
  <si>
    <t>International Marketing</t>
  </si>
  <si>
    <t>521499</t>
  </si>
  <si>
    <t>Marketing, Other</t>
  </si>
  <si>
    <t>510711</t>
  </si>
  <si>
    <t>Medical/Health Management and Clinical Assistant/Specialist</t>
  </si>
  <si>
    <t>520202</t>
  </si>
  <si>
    <t>Purchasing, Procurement/Acquisitions and Contracts Management</t>
  </si>
  <si>
    <t>110101</t>
  </si>
  <si>
    <t>Computer and Information Sciences, General</t>
  </si>
  <si>
    <t>110103</t>
  </si>
  <si>
    <t>Information Technology</t>
  </si>
  <si>
    <t>110401</t>
  </si>
  <si>
    <t>Information Science/Studies</t>
  </si>
  <si>
    <t>110701</t>
  </si>
  <si>
    <t>Computer Science</t>
  </si>
  <si>
    <t>111001</t>
  </si>
  <si>
    <t>Network and System Administration/Administrator</t>
  </si>
  <si>
    <t>111003</t>
  </si>
  <si>
    <t>Computer and Information Systems Security/Information Assurance</t>
  </si>
  <si>
    <t>111005</t>
  </si>
  <si>
    <t>Information Technology Project Management</t>
  </si>
  <si>
    <t>520205</t>
  </si>
  <si>
    <t>Operations Management and Supervision</t>
  </si>
  <si>
    <t>521201</t>
  </si>
  <si>
    <t>Management Information Systems, General</t>
  </si>
  <si>
    <t>521206</t>
  </si>
  <si>
    <t>Information Resources Management</t>
  </si>
  <si>
    <t>521207</t>
  </si>
  <si>
    <t>Knowledge Management</t>
  </si>
  <si>
    <t>520304</t>
  </si>
  <si>
    <t>Accounting and Finance</t>
  </si>
  <si>
    <t>520305</t>
  </si>
  <si>
    <t>Accounting and Business/Management</t>
  </si>
  <si>
    <t>520806</t>
  </si>
  <si>
    <t>International Finance</t>
  </si>
  <si>
    <t>520808</t>
  </si>
  <si>
    <t>Public Finance</t>
  </si>
  <si>
    <t>520899</t>
  </si>
  <si>
    <t>Finance and Financial Management Services, Other</t>
  </si>
  <si>
    <t>520809</t>
  </si>
  <si>
    <t>Credit Management</t>
  </si>
  <si>
    <t>143501</t>
  </si>
  <si>
    <t>Industrial Engineering</t>
  </si>
  <si>
    <t>151501</t>
  </si>
  <si>
    <t>Engineering/Industrial Management</t>
  </si>
  <si>
    <t>520203</t>
  </si>
  <si>
    <t>Logistics, Materials, and Supply Chain Management</t>
  </si>
  <si>
    <t>490101</t>
  </si>
  <si>
    <t>Aeronautics/Aviation/Aerospace Science and Technology, General</t>
  </si>
  <si>
    <t>490104</t>
  </si>
  <si>
    <t>Aviation/Airway Management and Operations</t>
  </si>
  <si>
    <t>520209</t>
  </si>
  <si>
    <t>Transportation/Mobility Management</t>
  </si>
  <si>
    <t>521001</t>
  </si>
  <si>
    <t>Human Resources Management/Personnel Administration, General</t>
  </si>
  <si>
    <t>521002</t>
  </si>
  <si>
    <t>Labor and Industrial Relations</t>
  </si>
  <si>
    <t>010101</t>
  </si>
  <si>
    <t>Agricultural Business and Management, General</t>
  </si>
  <si>
    <t>010102</t>
  </si>
  <si>
    <t>Agribusiness/Agricultural Business Operations</t>
  </si>
  <si>
    <t>010199</t>
  </si>
  <si>
    <t>Agricultural Business and Management, Other</t>
  </si>
  <si>
    <t>010303</t>
  </si>
  <si>
    <t>Aquaculture</t>
  </si>
  <si>
    <t>010308</t>
  </si>
  <si>
    <t>Agroecology and Sustainable Agriculture</t>
  </si>
  <si>
    <t>010309</t>
  </si>
  <si>
    <t>Viticulture and Enology</t>
  </si>
  <si>
    <t>010399</t>
  </si>
  <si>
    <t>Agricultural Production Operations, Other</t>
  </si>
  <si>
    <t>010601</t>
  </si>
  <si>
    <t>Applied Horticulture/Horticulture Operations, General</t>
  </si>
  <si>
    <t>010603</t>
  </si>
  <si>
    <t>Ornamental Horticulture</t>
  </si>
  <si>
    <t>010604</t>
  </si>
  <si>
    <t>Greenhouse Operations and Management</t>
  </si>
  <si>
    <t>010606</t>
  </si>
  <si>
    <t>Plant Nursery Operations and Management</t>
  </si>
  <si>
    <t>011101</t>
  </si>
  <si>
    <t>Plant Sciences, General</t>
  </si>
  <si>
    <t>011102</t>
  </si>
  <si>
    <t>Agronomy and Crop Science</t>
  </si>
  <si>
    <t>011103</t>
  </si>
  <si>
    <t>Horticultural Science</t>
  </si>
  <si>
    <t>011105</t>
  </si>
  <si>
    <t>Plant Protection and Integrated Pest Management</t>
  </si>
  <si>
    <t>010104</t>
  </si>
  <si>
    <t>Farm/Farm and Ranch Management</t>
  </si>
  <si>
    <t>010301</t>
  </si>
  <si>
    <t>Agricultural Production Operations, General</t>
  </si>
  <si>
    <t>010302</t>
  </si>
  <si>
    <t>Animal/Livestock Husbandry and Production</t>
  </si>
  <si>
    <t>010304</t>
  </si>
  <si>
    <t>Crop Production</t>
  </si>
  <si>
    <t>010306</t>
  </si>
  <si>
    <t>Dairy Husbandry and Production</t>
  </si>
  <si>
    <t>010307</t>
  </si>
  <si>
    <t>Horse Husbandry/Equine Science and Management</t>
  </si>
  <si>
    <t>010901</t>
  </si>
  <si>
    <t>Animal Sciences, General</t>
  </si>
  <si>
    <t>010902</t>
  </si>
  <si>
    <t>Agricultural Animal Breeding</t>
  </si>
  <si>
    <t>010903</t>
  </si>
  <si>
    <t>Animal Health</t>
  </si>
  <si>
    <t>010904</t>
  </si>
  <si>
    <t>Animal Nutrition</t>
  </si>
  <si>
    <t>010905</t>
  </si>
  <si>
    <t>Dairy Science</t>
  </si>
  <si>
    <t>010906</t>
  </si>
  <si>
    <t>Livestock Management</t>
  </si>
  <si>
    <t>010907</t>
  </si>
  <si>
    <t>Poultry Science</t>
  </si>
  <si>
    <t>010999</t>
  </si>
  <si>
    <t>Animal Sciences, Other</t>
  </si>
  <si>
    <t>011106</t>
  </si>
  <si>
    <t>Range Science and Management</t>
  </si>
  <si>
    <t>151001</t>
  </si>
  <si>
    <t>Construction Engineering Technology/Technician</t>
  </si>
  <si>
    <t>522001</t>
  </si>
  <si>
    <t>Construction Management</t>
  </si>
  <si>
    <t>130401</t>
  </si>
  <si>
    <t>Educational Leadership and Administration, General</t>
  </si>
  <si>
    <t>130404</t>
  </si>
  <si>
    <t>Educational, Instructional, and Curriculum Supervision</t>
  </si>
  <si>
    <t>130411</t>
  </si>
  <si>
    <t>Superintendency and Educational System Administration</t>
  </si>
  <si>
    <t>130408</t>
  </si>
  <si>
    <t>Elementary and Middle School Administration/Principalship</t>
  </si>
  <si>
    <t>130409</t>
  </si>
  <si>
    <t>Secondary School Administration/Principalship</t>
  </si>
  <si>
    <t>130406</t>
  </si>
  <si>
    <t>Higher Education/Higher Education Administration</t>
  </si>
  <si>
    <t>130407</t>
  </si>
  <si>
    <t>Community College Education</t>
  </si>
  <si>
    <t>130402</t>
  </si>
  <si>
    <t>Administration of Special Education</t>
  </si>
  <si>
    <t>130403</t>
  </si>
  <si>
    <t>Adult and Continuing Education Administration</t>
  </si>
  <si>
    <t>130410</t>
  </si>
  <si>
    <t>Urban Education and Leadership</t>
  </si>
  <si>
    <t>130499</t>
  </si>
  <si>
    <t>Educational Administration and Supervision, Other</t>
  </si>
  <si>
    <t>040201</t>
  </si>
  <si>
    <t>Architecture</t>
  </si>
  <si>
    <t>040301</t>
  </si>
  <si>
    <t>City/Urban, Community and Regional Planning</t>
  </si>
  <si>
    <t>040401</t>
  </si>
  <si>
    <t>Environmental Design/Architecture</t>
  </si>
  <si>
    <t>040501</t>
  </si>
  <si>
    <t>Interior Architecture</t>
  </si>
  <si>
    <t>040601</t>
  </si>
  <si>
    <t>Landscape Architecture</t>
  </si>
  <si>
    <t>040902</t>
  </si>
  <si>
    <t>Architectural and Building Sciences/Technology</t>
  </si>
  <si>
    <t>140101</t>
  </si>
  <si>
    <t>Engineering, General</t>
  </si>
  <si>
    <t>140201</t>
  </si>
  <si>
    <t>Aerospace, Aeronautical and Astronautical/Space Engineering</t>
  </si>
  <si>
    <t>140301</t>
  </si>
  <si>
    <t>Agricultural Engineering</t>
  </si>
  <si>
    <t>140401</t>
  </si>
  <si>
    <t>Architectural Engineering</t>
  </si>
  <si>
    <t>140501</t>
  </si>
  <si>
    <t>Bioengineering and Biomedical Engineering</t>
  </si>
  <si>
    <t>140601</t>
  </si>
  <si>
    <t>Ceramic Sciences and Engineering</t>
  </si>
  <si>
    <t>140701</t>
  </si>
  <si>
    <t>Chemical Engineering</t>
  </si>
  <si>
    <t>140702</t>
  </si>
  <si>
    <t>Chemical and Biomolecular Engineering</t>
  </si>
  <si>
    <t>140799</t>
  </si>
  <si>
    <t>Chemical Engineering, Other</t>
  </si>
  <si>
    <t>140801</t>
  </si>
  <si>
    <t>Civil Engineering, General</t>
  </si>
  <si>
    <t>140802</t>
  </si>
  <si>
    <t>Geotechnical and Geoenvironmental Engineering</t>
  </si>
  <si>
    <t>140803</t>
  </si>
  <si>
    <t>Structural Engineering</t>
  </si>
  <si>
    <t>140804</t>
  </si>
  <si>
    <t>Transportation and Highway Engineering</t>
  </si>
  <si>
    <t>140805</t>
  </si>
  <si>
    <t>Water Resources Engineering</t>
  </si>
  <si>
    <t>140899</t>
  </si>
  <si>
    <t>Civil Engineering, Other</t>
  </si>
  <si>
    <t>140901</t>
  </si>
  <si>
    <t>Computer Engineering, General</t>
  </si>
  <si>
    <t>140902</t>
  </si>
  <si>
    <t>Computer Hardware Engineering</t>
  </si>
  <si>
    <t>140903</t>
  </si>
  <si>
    <t>Computer Software Engineering</t>
  </si>
  <si>
    <t>140999</t>
  </si>
  <si>
    <t>Computer Engineering, Other</t>
  </si>
  <si>
    <t>141001</t>
  </si>
  <si>
    <t>Electrical and Electronics Engineering</t>
  </si>
  <si>
    <t>141003</t>
  </si>
  <si>
    <t>Laser and Optical Engineering</t>
  </si>
  <si>
    <t>141004</t>
  </si>
  <si>
    <t>Telecommunications Engineering</t>
  </si>
  <si>
    <t>141099</t>
  </si>
  <si>
    <t>Electrical, Electronics and Communications Engineering, Other</t>
  </si>
  <si>
    <t>141101</t>
  </si>
  <si>
    <t>Engineering Mechanics</t>
  </si>
  <si>
    <t>141201</t>
  </si>
  <si>
    <t>Engineering Physics/Applied Physics</t>
  </si>
  <si>
    <t>141301</t>
  </si>
  <si>
    <t>Engineering Science</t>
  </si>
  <si>
    <t>141401</t>
  </si>
  <si>
    <t>Environmental/Environmental Health Engineering</t>
  </si>
  <si>
    <t>141801</t>
  </si>
  <si>
    <t>Materials Engineering</t>
  </si>
  <si>
    <t>141901</t>
  </si>
  <si>
    <t>Mechanical Engineering</t>
  </si>
  <si>
    <t>142001</t>
  </si>
  <si>
    <t>Metallurgical Engineering</t>
  </si>
  <si>
    <t>142101</t>
  </si>
  <si>
    <t>Mining and Mineral Engineering</t>
  </si>
  <si>
    <t>142201</t>
  </si>
  <si>
    <t>Naval Architecture and Marine Engineering</t>
  </si>
  <si>
    <t>142301</t>
  </si>
  <si>
    <t>Nuclear Engineering</t>
  </si>
  <si>
    <t>142401</t>
  </si>
  <si>
    <t>Ocean Engineering</t>
  </si>
  <si>
    <t>142501</t>
  </si>
  <si>
    <t>Petroleum Engineering</t>
  </si>
  <si>
    <t>142701</t>
  </si>
  <si>
    <t>Systems Engineering</t>
  </si>
  <si>
    <t>142801</t>
  </si>
  <si>
    <t>Textile Sciences and Engineering</t>
  </si>
  <si>
    <t>143201</t>
  </si>
  <si>
    <t>Polymer/Plastics Engineering</t>
  </si>
  <si>
    <t>143301</t>
  </si>
  <si>
    <t>Construction Engineering</t>
  </si>
  <si>
    <t>143401</t>
  </si>
  <si>
    <t>Forest Engineering</t>
  </si>
  <si>
    <t>143601</t>
  </si>
  <si>
    <t>Manufacturing Engineering</t>
  </si>
  <si>
    <t>143801</t>
  </si>
  <si>
    <t>Surveying Engineering</t>
  </si>
  <si>
    <t>143901</t>
  </si>
  <si>
    <t>Geological/Geophysical Engineering</t>
  </si>
  <si>
    <t>144001</t>
  </si>
  <si>
    <t>Paper Science and Engineering</t>
  </si>
  <si>
    <t>144101</t>
  </si>
  <si>
    <t>Electromechanical Engineering</t>
  </si>
  <si>
    <t>144201</t>
  </si>
  <si>
    <t>Mechatronics, Robotics, and Automation Engineering</t>
  </si>
  <si>
    <t>144301</t>
  </si>
  <si>
    <t>Biochemical Engineering</t>
  </si>
  <si>
    <t>144401</t>
  </si>
  <si>
    <t>Engineering Chemistry</t>
  </si>
  <si>
    <t>144501</t>
  </si>
  <si>
    <t>Biological/Biosystems Engineering</t>
  </si>
  <si>
    <t>149999</t>
  </si>
  <si>
    <t>Engineering, Other</t>
  </si>
  <si>
    <t>151502</t>
  </si>
  <si>
    <t>Engineering Design</t>
  </si>
  <si>
    <t>151503</t>
  </si>
  <si>
    <t>Packaging Science</t>
  </si>
  <si>
    <t>401001</t>
  </si>
  <si>
    <t>Materials Science</t>
  </si>
  <si>
    <t>120504</t>
  </si>
  <si>
    <t>Restaurant, Culinary, and Catering Management/Manager</t>
  </si>
  <si>
    <t>120509</t>
  </si>
  <si>
    <t>Culinary Science/Culinology</t>
  </si>
  <si>
    <t>120510</t>
  </si>
  <si>
    <t>Wine Steward/Sommelier</t>
  </si>
  <si>
    <t>190505</t>
  </si>
  <si>
    <t>Foodservice Systems Administration/Management</t>
  </si>
  <si>
    <t>520901</t>
  </si>
  <si>
    <t>Hospitality Administration/Management, General</t>
  </si>
  <si>
    <t>520904</t>
  </si>
  <si>
    <t>Hotel/Motel Administration/Management</t>
  </si>
  <si>
    <t>520905</t>
  </si>
  <si>
    <t>Restaurant/Food Services Management</t>
  </si>
  <si>
    <t>520909</t>
  </si>
  <si>
    <t>Hotel, Motel, and Restaurant Management</t>
  </si>
  <si>
    <t>120301</t>
  </si>
  <si>
    <t>Funeral Service and Mortuary Science, General</t>
  </si>
  <si>
    <t>120302</t>
  </si>
  <si>
    <t>Funeral Direction/Service</t>
  </si>
  <si>
    <t>120399</t>
  </si>
  <si>
    <t>Funeral Service and Mortuary Science, Other</t>
  </si>
  <si>
    <t>520908</t>
  </si>
  <si>
    <t>Casino Management</t>
  </si>
  <si>
    <t>520906</t>
  </si>
  <si>
    <t>Resort Management</t>
  </si>
  <si>
    <t>521910</t>
  </si>
  <si>
    <t>Hospitality and Recreation Marketing Operations</t>
  </si>
  <si>
    <t>440503</t>
  </si>
  <si>
    <t>Health Policy Analysis</t>
  </si>
  <si>
    <t>510701</t>
  </si>
  <si>
    <t>Health/Health Care Administration/Management</t>
  </si>
  <si>
    <t>510702</t>
  </si>
  <si>
    <t>Hospital and Health Care Facilities Administration/Management</t>
  </si>
  <si>
    <t>510704</t>
  </si>
  <si>
    <t>Health Unit Manager/Ward Supervisor</t>
  </si>
  <si>
    <t>510706</t>
  </si>
  <si>
    <t>Health Information/Medical Records Administration/Administrator</t>
  </si>
  <si>
    <t>510718</t>
  </si>
  <si>
    <t>Long Term Care Administration/Management</t>
  </si>
  <si>
    <t>510719</t>
  </si>
  <si>
    <t>Clinical Research Coordinator</t>
  </si>
  <si>
    <t>512201</t>
  </si>
  <si>
    <t>Public Health, General</t>
  </si>
  <si>
    <t>512208</t>
  </si>
  <si>
    <t>Community Health and Preventive Medicine</t>
  </si>
  <si>
    <t>512211</t>
  </si>
  <si>
    <t>Health Services Administration</t>
  </si>
  <si>
    <t>513802</t>
  </si>
  <si>
    <t>Nursing Administration</t>
  </si>
  <si>
    <t>513818</t>
  </si>
  <si>
    <t>Nursing Practice</t>
  </si>
  <si>
    <t>143701</t>
  </si>
  <si>
    <t>Operations Research</t>
  </si>
  <si>
    <t>260101</t>
  </si>
  <si>
    <t>Biology/Biological Sciences, General</t>
  </si>
  <si>
    <t>260202</t>
  </si>
  <si>
    <t>Biochemistry</t>
  </si>
  <si>
    <t>260203</t>
  </si>
  <si>
    <t>Biophysics</t>
  </si>
  <si>
    <t>260204</t>
  </si>
  <si>
    <t>Molecular Biology</t>
  </si>
  <si>
    <t>260209</t>
  </si>
  <si>
    <t>Radiation Biology/Radiobiology</t>
  </si>
  <si>
    <t>260210</t>
  </si>
  <si>
    <t>Biochemistry and Molecular Biology</t>
  </si>
  <si>
    <t>260299</t>
  </si>
  <si>
    <t>Biochemistry, Biophysics and Molecular Biology, Other</t>
  </si>
  <si>
    <t>260301</t>
  </si>
  <si>
    <t>Botany/Plant Biology</t>
  </si>
  <si>
    <t>260305</t>
  </si>
  <si>
    <t>Plant Pathology/Phytopathology</t>
  </si>
  <si>
    <t>260307</t>
  </si>
  <si>
    <t>Plant Physiology</t>
  </si>
  <si>
    <t>260399</t>
  </si>
  <si>
    <t>Botany/Plant Biology, Other</t>
  </si>
  <si>
    <t>260401</t>
  </si>
  <si>
    <t>Cell/Cellular Biology and Histology</t>
  </si>
  <si>
    <t>260403</t>
  </si>
  <si>
    <t>Anatomy</t>
  </si>
  <si>
    <t>260499</t>
  </si>
  <si>
    <t>Cell/Cellular Biology and Anatomical Sciences, Other</t>
  </si>
  <si>
    <t>260502</t>
  </si>
  <si>
    <t>Microbiology, General</t>
  </si>
  <si>
    <t>260503</t>
  </si>
  <si>
    <t>Medical Microbiology and Bacteriology</t>
  </si>
  <si>
    <t>260504</t>
  </si>
  <si>
    <t>Virology</t>
  </si>
  <si>
    <t>260505</t>
  </si>
  <si>
    <t>Parasitology</t>
  </si>
  <si>
    <t>260507</t>
  </si>
  <si>
    <t>Immunology</t>
  </si>
  <si>
    <t>260508</t>
  </si>
  <si>
    <t>Microbiology and Immunology</t>
  </si>
  <si>
    <t>260599</t>
  </si>
  <si>
    <t>Microbiological Sciences and Immunology, Other</t>
  </si>
  <si>
    <t>260701</t>
  </si>
  <si>
    <t>Zoology/Animal Biology</t>
  </si>
  <si>
    <t>260702</t>
  </si>
  <si>
    <t>Entomology</t>
  </si>
  <si>
    <t>260707</t>
  </si>
  <si>
    <t>Animal Physiology</t>
  </si>
  <si>
    <t>260799</t>
  </si>
  <si>
    <t>Zoology/Animal Biology, Other</t>
  </si>
  <si>
    <t>260802</t>
  </si>
  <si>
    <t>Molecular Genetics</t>
  </si>
  <si>
    <t>260804</t>
  </si>
  <si>
    <t>Animal Genetics</t>
  </si>
  <si>
    <t>260805</t>
  </si>
  <si>
    <t>Plant Genetics</t>
  </si>
  <si>
    <t>260807</t>
  </si>
  <si>
    <t>Genome Sciences/Genomics</t>
  </si>
  <si>
    <t>260899</t>
  </si>
  <si>
    <t>Genetics, Other</t>
  </si>
  <si>
    <t>260910</t>
  </si>
  <si>
    <t>Pathology/Experimental Pathology</t>
  </si>
  <si>
    <t>260912</t>
  </si>
  <si>
    <t>Aerospace Physiology and Medicine</t>
  </si>
  <si>
    <t>261001</t>
  </si>
  <si>
    <t>Pharmacology</t>
  </si>
  <si>
    <t>261004</t>
  </si>
  <si>
    <t>Toxicology</t>
  </si>
  <si>
    <t>261101</t>
  </si>
  <si>
    <t>Biometry/Biometrics</t>
  </si>
  <si>
    <t>261102</t>
  </si>
  <si>
    <t>Biostatistics</t>
  </si>
  <si>
    <t>261104</t>
  </si>
  <si>
    <t>Computational Biology</t>
  </si>
  <si>
    <t>261199</t>
  </si>
  <si>
    <t>Biomathematics, Bioinformatics, and Computational Biology, Other</t>
  </si>
  <si>
    <t>261201</t>
  </si>
  <si>
    <t>Biotechnology</t>
  </si>
  <si>
    <t>261301</t>
  </si>
  <si>
    <t>Ecology</t>
  </si>
  <si>
    <t>261302</t>
  </si>
  <si>
    <t>Marine Biology and Biological Oceanography</t>
  </si>
  <si>
    <t>261303</t>
  </si>
  <si>
    <t>Evolutionary Biology</t>
  </si>
  <si>
    <t>261310</t>
  </si>
  <si>
    <t>Ecology and Evolutionary Biology</t>
  </si>
  <si>
    <t>261399</t>
  </si>
  <si>
    <t>Ecology, Evolution, Systematics and Population Biology, Other</t>
  </si>
  <si>
    <t>261401</t>
  </si>
  <si>
    <t>Molecular Medicine</t>
  </si>
  <si>
    <t>261501</t>
  </si>
  <si>
    <t>Neuroscience</t>
  </si>
  <si>
    <t>261502</t>
  </si>
  <si>
    <t>Neuroanatomy</t>
  </si>
  <si>
    <t>261503</t>
  </si>
  <si>
    <t>Neurobiology and Anatomy</t>
  </si>
  <si>
    <t>261504</t>
  </si>
  <si>
    <t>Neurobiology and Behavior</t>
  </si>
  <si>
    <t>261599</t>
  </si>
  <si>
    <t>Neurobiology and Neurosciences, Other</t>
  </si>
  <si>
    <t>269999</t>
  </si>
  <si>
    <t>Biological and Biomedical Sciences, Other</t>
  </si>
  <si>
    <t>270101</t>
  </si>
  <si>
    <t>Mathematics, General</t>
  </si>
  <si>
    <t>270102</t>
  </si>
  <si>
    <t>Algebra and Number Theory</t>
  </si>
  <si>
    <t>270103</t>
  </si>
  <si>
    <t>Analysis and Functional Analysis</t>
  </si>
  <si>
    <t>270104</t>
  </si>
  <si>
    <t>Geometry/Geometric Analysis</t>
  </si>
  <si>
    <t>270105</t>
  </si>
  <si>
    <t>Topology and Foundations</t>
  </si>
  <si>
    <t>270199</t>
  </si>
  <si>
    <t>Mathematics, Other</t>
  </si>
  <si>
    <t>270301</t>
  </si>
  <si>
    <t>Applied Mathematics, General</t>
  </si>
  <si>
    <t>270303</t>
  </si>
  <si>
    <t>Computational Mathematics</t>
  </si>
  <si>
    <t>270304</t>
  </si>
  <si>
    <t>Computational and Applied Mathematics</t>
  </si>
  <si>
    <t>270305</t>
  </si>
  <si>
    <t>Financial Mathematics</t>
  </si>
  <si>
    <t>270306</t>
  </si>
  <si>
    <t>Mathematical Biology</t>
  </si>
  <si>
    <t>270399</t>
  </si>
  <si>
    <t>Applied Mathematics, Other</t>
  </si>
  <si>
    <t>270501</t>
  </si>
  <si>
    <t>Statistics, General</t>
  </si>
  <si>
    <t>270503</t>
  </si>
  <si>
    <t>Mathematics and Statistics</t>
  </si>
  <si>
    <t>270599</t>
  </si>
  <si>
    <t>Statistics, Other</t>
  </si>
  <si>
    <t>279999</t>
  </si>
  <si>
    <t>Mathematics and Statistics, Other</t>
  </si>
  <si>
    <t>300101</t>
  </si>
  <si>
    <t>Biological and Physical Sciences</t>
  </si>
  <si>
    <t>300801</t>
  </si>
  <si>
    <t>Mathematics and Computer Science</t>
  </si>
  <si>
    <t>301001</t>
  </si>
  <si>
    <t>Biopsychology</t>
  </si>
  <si>
    <t>301501</t>
  </si>
  <si>
    <t>Science, Technology and Society</t>
  </si>
  <si>
    <t>301801</t>
  </si>
  <si>
    <t>Natural Sciences</t>
  </si>
  <si>
    <t>301901</t>
  </si>
  <si>
    <t>Nutrition Sciences</t>
  </si>
  <si>
    <t>303001</t>
  </si>
  <si>
    <t>Computational Science</t>
  </si>
  <si>
    <t>303201</t>
  </si>
  <si>
    <t>Marine Sciences</t>
  </si>
  <si>
    <t>380102</t>
  </si>
  <si>
    <t>Logic</t>
  </si>
  <si>
    <t>400101</t>
  </si>
  <si>
    <t>Physical Sciences</t>
  </si>
  <si>
    <t>400201</t>
  </si>
  <si>
    <t>Astronomy</t>
  </si>
  <si>
    <t>400202</t>
  </si>
  <si>
    <t>Astrophysics</t>
  </si>
  <si>
    <t>400203</t>
  </si>
  <si>
    <t>Planetary Astronomy and Science</t>
  </si>
  <si>
    <t>400299</t>
  </si>
  <si>
    <t>Astronomy and Astrophysics, Other</t>
  </si>
  <si>
    <t>400401</t>
  </si>
  <si>
    <t>Atmospheric Sciences and Meteorology, General</t>
  </si>
  <si>
    <t>400402</t>
  </si>
  <si>
    <t>Atmospheric Chemistry and Climatology</t>
  </si>
  <si>
    <t>400403</t>
  </si>
  <si>
    <t>Atmospheric Physics and Dynamics</t>
  </si>
  <si>
    <t>400404</t>
  </si>
  <si>
    <t>Meteorology</t>
  </si>
  <si>
    <t>400499</t>
  </si>
  <si>
    <t>Atmospheric Sciences and Meteorology, Other</t>
  </si>
  <si>
    <t>400501</t>
  </si>
  <si>
    <t>Chemistry, General</t>
  </si>
  <si>
    <t>400502</t>
  </si>
  <si>
    <t>Analytical Chemistry</t>
  </si>
  <si>
    <t>400503</t>
  </si>
  <si>
    <t>Inorganic Chemistry</t>
  </si>
  <si>
    <t>400504</t>
  </si>
  <si>
    <t>Organic Chemistry</t>
  </si>
  <si>
    <t>400506</t>
  </si>
  <si>
    <t>Physical Chemistry</t>
  </si>
  <si>
    <t>400507</t>
  </si>
  <si>
    <t>Polymer Chemistry</t>
  </si>
  <si>
    <t>400508</t>
  </si>
  <si>
    <t>Chemical Physics</t>
  </si>
  <si>
    <t>400509</t>
  </si>
  <si>
    <t>Environmental Chemistry</t>
  </si>
  <si>
    <t>400510</t>
  </si>
  <si>
    <t>Forensic Chemistry</t>
  </si>
  <si>
    <t>400511</t>
  </si>
  <si>
    <t>Theoretical Chemistry</t>
  </si>
  <si>
    <t>400599</t>
  </si>
  <si>
    <t>Chemistry, Other</t>
  </si>
  <si>
    <t>400601</t>
  </si>
  <si>
    <t>Geology/Earth Science, General</t>
  </si>
  <si>
    <t>400602</t>
  </si>
  <si>
    <t>Geochemistry</t>
  </si>
  <si>
    <t>400603</t>
  </si>
  <si>
    <t>Geophysics and Seismology</t>
  </si>
  <si>
    <t>400604</t>
  </si>
  <si>
    <t>Paleontology</t>
  </si>
  <si>
    <t>400605</t>
  </si>
  <si>
    <t>Hydrology and Water Resources Science</t>
  </si>
  <si>
    <t>400606</t>
  </si>
  <si>
    <t>Geochemistry and Petrology</t>
  </si>
  <si>
    <t>400607</t>
  </si>
  <si>
    <t>Oceanography, Chemical and Physical</t>
  </si>
  <si>
    <t>400699</t>
  </si>
  <si>
    <t>Geological and Earth Sciences/Geosciences, Other</t>
  </si>
  <si>
    <t>400801</t>
  </si>
  <si>
    <t>Physics, General</t>
  </si>
  <si>
    <t>400802</t>
  </si>
  <si>
    <t>Atomic/Molecular Physics</t>
  </si>
  <si>
    <t>400804</t>
  </si>
  <si>
    <t>Elementary Particle Physics</t>
  </si>
  <si>
    <t>400805</t>
  </si>
  <si>
    <t>Plasma and High-Temperature Physics</t>
  </si>
  <si>
    <t>400806</t>
  </si>
  <si>
    <t>Nuclear Physics</t>
  </si>
  <si>
    <t>400807</t>
  </si>
  <si>
    <t>Optics/Optical Sciences</t>
  </si>
  <si>
    <t>400808</t>
  </si>
  <si>
    <t>Condensed Matter and Materials Physics</t>
  </si>
  <si>
    <t>400809</t>
  </si>
  <si>
    <t>Acoustics</t>
  </si>
  <si>
    <t>400810</t>
  </si>
  <si>
    <t>Theoretical and Mathematical Physics</t>
  </si>
  <si>
    <t>400899</t>
  </si>
  <si>
    <t>Physics, Other</t>
  </si>
  <si>
    <t>401002</t>
  </si>
  <si>
    <t>Materials Chemistry</t>
  </si>
  <si>
    <t>401099</t>
  </si>
  <si>
    <t>Materials Sciences, Other</t>
  </si>
  <si>
    <t>409999</t>
  </si>
  <si>
    <t>Physical Sciences, Other</t>
  </si>
  <si>
    <t>511401</t>
  </si>
  <si>
    <t>Medical Scientist</t>
  </si>
  <si>
    <t>520210</t>
  </si>
  <si>
    <t>Research and Development Management</t>
  </si>
  <si>
    <t>041001</t>
  </si>
  <si>
    <t>Real Estate Development</t>
  </si>
  <si>
    <t>521501</t>
  </si>
  <si>
    <t>Real Estate</t>
  </si>
  <si>
    <t>440000</t>
  </si>
  <si>
    <t>Human Services, General</t>
  </si>
  <si>
    <t>440201</t>
  </si>
  <si>
    <t>Community Organization and Advocacy</t>
  </si>
  <si>
    <t>440701</t>
  </si>
  <si>
    <t>Social Work</t>
  </si>
  <si>
    <t>440702</t>
  </si>
  <si>
    <t>Youth Services/Administration</t>
  </si>
  <si>
    <t>440799</t>
  </si>
  <si>
    <t>Social Work, Other</t>
  </si>
  <si>
    <t>520206</t>
  </si>
  <si>
    <t>Non-Profit/Public/Organizational Management</t>
  </si>
  <si>
    <t>430119</t>
  </si>
  <si>
    <t>Critical Incident Response/Special Police Operations</t>
  </si>
  <si>
    <t>430120</t>
  </si>
  <si>
    <t>Protective Services Operations</t>
  </si>
  <si>
    <t>430301</t>
  </si>
  <si>
    <t>Homeland Security</t>
  </si>
  <si>
    <t>430302</t>
  </si>
  <si>
    <t>Crisis/Emergency/Disaster Management</t>
  </si>
  <si>
    <t>430303</t>
  </si>
  <si>
    <t>Critical Infrastructure Protection</t>
  </si>
  <si>
    <t>430304</t>
  </si>
  <si>
    <t>Terrorism and Counterterrorism Operations</t>
  </si>
  <si>
    <t>030207</t>
  </si>
  <si>
    <t>Natural Resource Recreation and Tourism</t>
  </si>
  <si>
    <t>090702</t>
  </si>
  <si>
    <t>Digital Communication and Media/Multimedia</t>
  </si>
  <si>
    <t>250101</t>
  </si>
  <si>
    <t>Library and Information Science</t>
  </si>
  <si>
    <t>250103</t>
  </si>
  <si>
    <t>Archives/Archival Administration</t>
  </si>
  <si>
    <t>310302</t>
  </si>
  <si>
    <t>Golf Course Operation and Grounds Management</t>
  </si>
  <si>
    <t>420101</t>
  </si>
  <si>
    <t>Psychology, General</t>
  </si>
  <si>
    <t>422701</t>
  </si>
  <si>
    <t>Cognitive Psychology and Psycholinguistics</t>
  </si>
  <si>
    <t>422702</t>
  </si>
  <si>
    <t>Comparative Psychology</t>
  </si>
  <si>
    <t>422703</t>
  </si>
  <si>
    <t>Developmental and Child Psychology</t>
  </si>
  <si>
    <t>422704</t>
  </si>
  <si>
    <t>Experimental Psychology</t>
  </si>
  <si>
    <t>422705</t>
  </si>
  <si>
    <t>Personality Psychology</t>
  </si>
  <si>
    <t>422706</t>
  </si>
  <si>
    <t>Physiological Psychology/Psychobiology</t>
  </si>
  <si>
    <t>422707</t>
  </si>
  <si>
    <t>Social Psychology</t>
  </si>
  <si>
    <t>422708</t>
  </si>
  <si>
    <t>Psychometrics and Quantitative Psychology</t>
  </si>
  <si>
    <t>422709</t>
  </si>
  <si>
    <t>Psychopharmacology</t>
  </si>
  <si>
    <t>422799</t>
  </si>
  <si>
    <t>Research and Experimental Psychology, Other</t>
  </si>
  <si>
    <t>422801</t>
  </si>
  <si>
    <t>Clinical Psychology</t>
  </si>
  <si>
    <t>422802</t>
  </si>
  <si>
    <t>Community Psychology</t>
  </si>
  <si>
    <t>422803</t>
  </si>
  <si>
    <t>Counseling Psychology</t>
  </si>
  <si>
    <t>422804</t>
  </si>
  <si>
    <t>Industrial and Organizational Psychology</t>
  </si>
  <si>
    <t>422805</t>
  </si>
  <si>
    <t>School Psychology</t>
  </si>
  <si>
    <t>422806</t>
  </si>
  <si>
    <t>Educational Psychology</t>
  </si>
  <si>
    <t>422807</t>
  </si>
  <si>
    <t>Clinical Child Psychology</t>
  </si>
  <si>
    <t>422808</t>
  </si>
  <si>
    <t>Environmental Psychology</t>
  </si>
  <si>
    <t>422809</t>
  </si>
  <si>
    <t>Geropsychology</t>
  </si>
  <si>
    <t>422810</t>
  </si>
  <si>
    <t>Health/Medical Psychology</t>
  </si>
  <si>
    <t>422811</t>
  </si>
  <si>
    <t>Family Psychology</t>
  </si>
  <si>
    <t>422812</t>
  </si>
  <si>
    <t>Forensic Psychology</t>
  </si>
  <si>
    <t>422813</t>
  </si>
  <si>
    <t>Applied Psychology</t>
  </si>
  <si>
    <t>422814</t>
  </si>
  <si>
    <t>Applied Behavior Analysis</t>
  </si>
  <si>
    <t>422899</t>
  </si>
  <si>
    <t>Clinical, Counseling and Applied Psychology, Other</t>
  </si>
  <si>
    <t>429999</t>
  </si>
  <si>
    <t>Psychology, Other</t>
  </si>
  <si>
    <t>430103</t>
  </si>
  <si>
    <t>Criminal Justice/Law Enforcement Administration</t>
  </si>
  <si>
    <t>430115</t>
  </si>
  <si>
    <t>Law Enforcement Record-Keeping and Evidence Management</t>
  </si>
  <si>
    <t>430202</t>
  </si>
  <si>
    <t>Fire Services Administration</t>
  </si>
  <si>
    <t>450101</t>
  </si>
  <si>
    <t>Social Sciences, General</t>
  </si>
  <si>
    <t>450102</t>
  </si>
  <si>
    <t>Research Methodology and Quantitative Methods</t>
  </si>
  <si>
    <t>450201</t>
  </si>
  <si>
    <t>Anthropology</t>
  </si>
  <si>
    <t>450202</t>
  </si>
  <si>
    <t>Physical and Biological Anthropology</t>
  </si>
  <si>
    <t>450203</t>
  </si>
  <si>
    <t>Medical Anthropology</t>
  </si>
  <si>
    <t>450204</t>
  </si>
  <si>
    <t>Cultural Anthropology</t>
  </si>
  <si>
    <t>450299</t>
  </si>
  <si>
    <t>Anthropology, Other</t>
  </si>
  <si>
    <t>450301</t>
  </si>
  <si>
    <t>Archeology</t>
  </si>
  <si>
    <t>450401</t>
  </si>
  <si>
    <t>Criminology</t>
  </si>
  <si>
    <t>450501</t>
  </si>
  <si>
    <t>Demography and Population Studies</t>
  </si>
  <si>
    <t>450601</t>
  </si>
  <si>
    <t>Economics, General</t>
  </si>
  <si>
    <t>450602</t>
  </si>
  <si>
    <t>Applied Economics</t>
  </si>
  <si>
    <t>450603</t>
  </si>
  <si>
    <t>Econometrics and Quantitative Economics</t>
  </si>
  <si>
    <t>450604</t>
  </si>
  <si>
    <t>Development Economics and International Development</t>
  </si>
  <si>
    <t>450605</t>
  </si>
  <si>
    <t>International Economics</t>
  </si>
  <si>
    <t>450699</t>
  </si>
  <si>
    <t>Economics, Other</t>
  </si>
  <si>
    <t>450701</t>
  </si>
  <si>
    <t>Geography</t>
  </si>
  <si>
    <t>450702</t>
  </si>
  <si>
    <t>Geographic Information Science and Cartography</t>
  </si>
  <si>
    <t>450799</t>
  </si>
  <si>
    <t>Geography, Other</t>
  </si>
  <si>
    <t>450901</t>
  </si>
  <si>
    <t>International Relations and Affairs</t>
  </si>
  <si>
    <t>450902</t>
  </si>
  <si>
    <t>National Security Policy Studies</t>
  </si>
  <si>
    <t>450999</t>
  </si>
  <si>
    <t>International Relations and National Security Studies, Other</t>
  </si>
  <si>
    <t>451001</t>
  </si>
  <si>
    <t>Political Science and Government, General</t>
  </si>
  <si>
    <t>451002</t>
  </si>
  <si>
    <t>American Government and Politics (United States)</t>
  </si>
  <si>
    <t>451003</t>
  </si>
  <si>
    <t>Canadian Government and Politics</t>
  </si>
  <si>
    <t>451004</t>
  </si>
  <si>
    <t>Political Economy</t>
  </si>
  <si>
    <t>451099</t>
  </si>
  <si>
    <t>Political Science and Government, Other</t>
  </si>
  <si>
    <t>451101</t>
  </si>
  <si>
    <t>Sociology</t>
  </si>
  <si>
    <t>451201</t>
  </si>
  <si>
    <t>Urban Studies/Affairs</t>
  </si>
  <si>
    <t>451301</t>
  </si>
  <si>
    <t>Sociology and Anthropology</t>
  </si>
  <si>
    <t>451401</t>
  </si>
  <si>
    <t>Rural Sociology</t>
  </si>
  <si>
    <t>459999</t>
  </si>
  <si>
    <t>Social Sciences, Other</t>
  </si>
  <si>
    <t>501001</t>
  </si>
  <si>
    <t>Arts, Entertainment,and Media Management, General</t>
  </si>
  <si>
    <t>501002</t>
  </si>
  <si>
    <t>Fine and Studio Arts Management</t>
  </si>
  <si>
    <t>501004</t>
  </si>
  <si>
    <t>Theatre/Theatre Arts Management</t>
  </si>
  <si>
    <t>501099</t>
  </si>
  <si>
    <t>Arts, Entertainment, and Media Management, Other</t>
  </si>
  <si>
    <t>520211</t>
  </si>
  <si>
    <t>Project Management</t>
  </si>
  <si>
    <t>520702</t>
  </si>
  <si>
    <t>Franchising and Franchise Operations</t>
  </si>
  <si>
    <t>520703</t>
  </si>
  <si>
    <t>Small Business Administration/Management</t>
  </si>
  <si>
    <t>520903</t>
  </si>
  <si>
    <t>Tourism and Travel Services Management</t>
  </si>
  <si>
    <t>520999</t>
  </si>
  <si>
    <t>Hospitality Administration/Management, Other</t>
  </si>
  <si>
    <t>522101</t>
  </si>
  <si>
    <t>Telecommunications Management</t>
  </si>
  <si>
    <t>540101</t>
  </si>
  <si>
    <t>History, General</t>
  </si>
  <si>
    <t>540102</t>
  </si>
  <si>
    <t>American History (United States)</t>
  </si>
  <si>
    <t>540103</t>
  </si>
  <si>
    <t>European History</t>
  </si>
  <si>
    <t>540104</t>
  </si>
  <si>
    <t>History and Philosophy of Science and Technology</t>
  </si>
  <si>
    <t>540105</t>
  </si>
  <si>
    <t>Public/Applied History</t>
  </si>
  <si>
    <t>540106</t>
  </si>
  <si>
    <t>Asian History</t>
  </si>
  <si>
    <t>540107</t>
  </si>
  <si>
    <t>Canadian History</t>
  </si>
  <si>
    <t>540108</t>
  </si>
  <si>
    <t>Military History</t>
  </si>
  <si>
    <t>540199</t>
  </si>
  <si>
    <t>History, Other</t>
  </si>
  <si>
    <t>090906</t>
  </si>
  <si>
    <t>Sports Communication</t>
  </si>
  <si>
    <t>010105</t>
  </si>
  <si>
    <t>Agricultural/Farm Supplies Retailing and Wholesaling</t>
  </si>
  <si>
    <t>521801</t>
  </si>
  <si>
    <t>Sales, Distribution, and Marketing Operations, General</t>
  </si>
  <si>
    <t>521802</t>
  </si>
  <si>
    <t>Merchandising and Buying Operations</t>
  </si>
  <si>
    <t>521899</t>
  </si>
  <si>
    <t>General Merchandising, Sales, and Related Marketing Operations, Other</t>
  </si>
  <si>
    <t>521902</t>
  </si>
  <si>
    <t>Fashion Merchandising</t>
  </si>
  <si>
    <t>521904</t>
  </si>
  <si>
    <t>Apparel and Accessories Marketing Operations</t>
  </si>
  <si>
    <t>510715</t>
  </si>
  <si>
    <t>Health/Medical Claims Examiner</t>
  </si>
  <si>
    <t>521701</t>
  </si>
  <si>
    <t>Insurance</t>
  </si>
  <si>
    <t>470603</t>
  </si>
  <si>
    <t>Autobody/Collision and Repair Technology/Technician</t>
  </si>
  <si>
    <t>521003</t>
  </si>
  <si>
    <t>Organizational Behavior Studies</t>
  </si>
  <si>
    <t>521099</t>
  </si>
  <si>
    <t>Human Resources Management and Services, Other</t>
  </si>
  <si>
    <t>302801</t>
  </si>
  <si>
    <t>Dispute Resolution</t>
  </si>
  <si>
    <t>521004</t>
  </si>
  <si>
    <t>Labor Studies</t>
  </si>
  <si>
    <t>520213</t>
  </si>
  <si>
    <t>Organizational Leadership</t>
  </si>
  <si>
    <t>190604</t>
  </si>
  <si>
    <t>Facilities Planning and Management</t>
  </si>
  <si>
    <t>520907</t>
  </si>
  <si>
    <t>Meeting and Event Planning</t>
  </si>
  <si>
    <t>521005</t>
  </si>
  <si>
    <t>Human Resources Development</t>
  </si>
  <si>
    <t>301601</t>
  </si>
  <si>
    <t>Accounting and Computer Science</t>
  </si>
  <si>
    <t>430117</t>
  </si>
  <si>
    <t>Financial Forensics and Fraud Investigation</t>
  </si>
  <si>
    <t>520301</t>
  </si>
  <si>
    <t>Accounting</t>
  </si>
  <si>
    <t>520303</t>
  </si>
  <si>
    <t>Auditing</t>
  </si>
  <si>
    <t>521601</t>
  </si>
  <si>
    <t>Taxation</t>
  </si>
  <si>
    <t>520807</t>
  </si>
  <si>
    <t>Investments and Securities</t>
  </si>
  <si>
    <t>520804</t>
  </si>
  <si>
    <t>Financial Planning and Services</t>
  </si>
  <si>
    <t>521304</t>
  </si>
  <si>
    <t>Actuarial Science</t>
  </si>
  <si>
    <t>430121</t>
  </si>
  <si>
    <t>Suspension and Debarment Investigation</t>
  </si>
  <si>
    <t>520803</t>
  </si>
  <si>
    <t>Banking and Financial Support Services</t>
  </si>
  <si>
    <t>520302</t>
  </si>
  <si>
    <t>Accounting Technology/Technician and Bookkeeping</t>
  </si>
  <si>
    <t>110102</t>
  </si>
  <si>
    <t>Artificial Intelligence</t>
  </si>
  <si>
    <t>110104</t>
  </si>
  <si>
    <t>Informatics</t>
  </si>
  <si>
    <t>110199</t>
  </si>
  <si>
    <t>Computer and Information Sciences, Other</t>
  </si>
  <si>
    <t>110804</t>
  </si>
  <si>
    <t>Modeling, Virtual Environments and Simulation</t>
  </si>
  <si>
    <t>261103</t>
  </si>
  <si>
    <t>Bioinformatics</t>
  </si>
  <si>
    <t>512706</t>
  </si>
  <si>
    <t>Medical Informatics</t>
  </si>
  <si>
    <t>110501</t>
  </si>
  <si>
    <t>Computer Systems Analysis/Analyst</t>
  </si>
  <si>
    <t>110901</t>
  </si>
  <si>
    <t>Computer Systems Networking and Telecommunications</t>
  </si>
  <si>
    <t>111002</t>
  </si>
  <si>
    <t>System, Networking, and LAN/WAN Management/Manager</t>
  </si>
  <si>
    <t>430116</t>
  </si>
  <si>
    <t>Cyber/Computer Forensics and Counterterrorism</t>
  </si>
  <si>
    <t>110201</t>
  </si>
  <si>
    <t>Computer Programming/Programmer, General</t>
  </si>
  <si>
    <t>110202</t>
  </si>
  <si>
    <t>Computer Programming, Specific Applications</t>
  </si>
  <si>
    <t>110203</t>
  </si>
  <si>
    <t>Computer Programming, Vendor/Product Certification</t>
  </si>
  <si>
    <t>110299</t>
  </si>
  <si>
    <t>Computer Programming, Other</t>
  </si>
  <si>
    <t>110803</t>
  </si>
  <si>
    <t>Computer Graphics</t>
  </si>
  <si>
    <t>151204</t>
  </si>
  <si>
    <t>Computer Software Technology/Technician</t>
  </si>
  <si>
    <t>510709</t>
  </si>
  <si>
    <t>Medical Office Computer Specialist/Assistant</t>
  </si>
  <si>
    <t>110801</t>
  </si>
  <si>
    <t>Web Page, Digital/Multimedia and Information Resources Design</t>
  </si>
  <si>
    <t>111004</t>
  </si>
  <si>
    <t>Web/Multimedia Management and Webmaster</t>
  </si>
  <si>
    <t>110802</t>
  </si>
  <si>
    <t>Data Modeling/Warehousing and Database Administration</t>
  </si>
  <si>
    <t>010106</t>
  </si>
  <si>
    <t>Agricultural Business Technology</t>
  </si>
  <si>
    <t>111006</t>
  </si>
  <si>
    <t>Computer Support Specialist</t>
  </si>
  <si>
    <t>110301</t>
  </si>
  <si>
    <t>Data Processing and Data Processing Technology/Technician</t>
  </si>
  <si>
    <t>303101</t>
  </si>
  <si>
    <t>Human Computer Interaction</t>
  </si>
  <si>
    <t>270502</t>
  </si>
  <si>
    <t>Mathematical Statistics and Probability</t>
  </si>
  <si>
    <t>521302</t>
  </si>
  <si>
    <t>Business Statistics</t>
  </si>
  <si>
    <t>040801</t>
  </si>
  <si>
    <t>Architectural History and Criticism, General</t>
  </si>
  <si>
    <t>151102</t>
  </si>
  <si>
    <t>Surveying Technology/Surveying</t>
  </si>
  <si>
    <t>512312</t>
  </si>
  <si>
    <t>Assistive/Augmentative Technology and Rehabilitation Engineering</t>
  </si>
  <si>
    <t>151601</t>
  </si>
  <si>
    <t>Nanotechnology</t>
  </si>
  <si>
    <t>040901</t>
  </si>
  <si>
    <t>Architectural Technology/Technician</t>
  </si>
  <si>
    <t>040999</t>
  </si>
  <si>
    <t>Architectural Sciences and Technology, Other</t>
  </si>
  <si>
    <t>151301</t>
  </si>
  <si>
    <t>Drafting and Design Technology/Technician, General</t>
  </si>
  <si>
    <t>151302</t>
  </si>
  <si>
    <t>CAD/CADD Drafting and/or Design Technology/Technician</t>
  </si>
  <si>
    <t>151303</t>
  </si>
  <si>
    <t>Architectural Drafting and Architectural CAD/CADD</t>
  </si>
  <si>
    <t>151304</t>
  </si>
  <si>
    <t>Civil Drafting and Civil Engineering CAD/CADD</t>
  </si>
  <si>
    <t>151305</t>
  </si>
  <si>
    <t>Electrical/Electronics Drafting and Electrical/Electronics CAD/CADD</t>
  </si>
  <si>
    <t>151306</t>
  </si>
  <si>
    <t>Mechanical Drafting and Mechanical Drafting CAD/CADD</t>
  </si>
  <si>
    <t>151399</t>
  </si>
  <si>
    <t>Drafting/Design Engineering Technologies/Technicians, Other</t>
  </si>
  <si>
    <t>150801</t>
  </si>
  <si>
    <t>Aeronautical/Aerospace Engineering Technology/Technician</t>
  </si>
  <si>
    <t>150201</t>
  </si>
  <si>
    <t>Civil Engineering Technology/Technician</t>
  </si>
  <si>
    <t>460415</t>
  </si>
  <si>
    <t>Building Construction Technology</t>
  </si>
  <si>
    <t>150303</t>
  </si>
  <si>
    <t>Electrical, Electronic and Communications Engineering Technology/Technician</t>
  </si>
  <si>
    <t>150305</t>
  </si>
  <si>
    <t>Telecommunications Technology/Technician</t>
  </si>
  <si>
    <t>150306</t>
  </si>
  <si>
    <t>Integrated Circuit Design</t>
  </si>
  <si>
    <t>150399</t>
  </si>
  <si>
    <t>Electrical and Electronic Engineering Technologies/Technicians, Other</t>
  </si>
  <si>
    <t>150616</t>
  </si>
  <si>
    <t>Semiconductor Manufacturing Technology</t>
  </si>
  <si>
    <t>151201</t>
  </si>
  <si>
    <t>Computer Engineering Technology/Technician</t>
  </si>
  <si>
    <t>151202</t>
  </si>
  <si>
    <t>Computer Technology/Computer Systems Technology</t>
  </si>
  <si>
    <t>150403</t>
  </si>
  <si>
    <t>Electromechanical Technology/Electromechanical Engineering Technology</t>
  </si>
  <si>
    <t>150404</t>
  </si>
  <si>
    <t>Instrumentation Technology/Technician</t>
  </si>
  <si>
    <t>150405</t>
  </si>
  <si>
    <t>Robotics Technology/Technician</t>
  </si>
  <si>
    <t>150406</t>
  </si>
  <si>
    <t>Automation Engineer Technology/Technician</t>
  </si>
  <si>
    <t>150499</t>
  </si>
  <si>
    <t>Electromechanical and Instrumentation and Maintenance Technologies/Technicians, Other</t>
  </si>
  <si>
    <t>150507</t>
  </si>
  <si>
    <t>Environmental Engineering Technology/Environmental Technology</t>
  </si>
  <si>
    <t>150704</t>
  </si>
  <si>
    <t>Hazardous Materials Information Systems Technology/Technician</t>
  </si>
  <si>
    <t>150612</t>
  </si>
  <si>
    <t>Industrial Technology/Technician</t>
  </si>
  <si>
    <t>150613</t>
  </si>
  <si>
    <t>Manufacturing Engineering Technology/Technician</t>
  </si>
  <si>
    <t>150699</t>
  </si>
  <si>
    <t>Industrial Production Technologies/Technicians, Other</t>
  </si>
  <si>
    <t>410303</t>
  </si>
  <si>
    <t>Chemical Process Technology</t>
  </si>
  <si>
    <t>150805</t>
  </si>
  <si>
    <t>Mechanical Engineering/Mechanical Technology/Technician</t>
  </si>
  <si>
    <t>150899</t>
  </si>
  <si>
    <t>Mechanical Engineering Related Technologies/Technicians, Other</t>
  </si>
  <si>
    <t>150304</t>
  </si>
  <si>
    <t>Laser and Optical Technology/Technician</t>
  </si>
  <si>
    <t>150505</t>
  </si>
  <si>
    <t>Solar Energy Technology/Technician</t>
  </si>
  <si>
    <t>150501</t>
  </si>
  <si>
    <t>Heating, Ventilation, Air Conditioning and Refrigeration Engineering Technology/Technician</t>
  </si>
  <si>
    <t>150503</t>
  </si>
  <si>
    <t>Energy Management and Systems Technology/Technician</t>
  </si>
  <si>
    <t>150401</t>
  </si>
  <si>
    <t>Biomedical Technology/Technician</t>
  </si>
  <si>
    <t>150599</t>
  </si>
  <si>
    <t>Environmental Control Technologies/Technicians, Other</t>
  </si>
  <si>
    <t>150611</t>
  </si>
  <si>
    <t>Metallurgical Technology/Technician</t>
  </si>
  <si>
    <t>150614</t>
  </si>
  <si>
    <t>Welding Engineering Technology/Technician</t>
  </si>
  <si>
    <t>150615</t>
  </si>
  <si>
    <t>Chemical Engineering Technology/Technician</t>
  </si>
  <si>
    <t>150607</t>
  </si>
  <si>
    <t>Plastics and Polymer Engineering Technology/Technician</t>
  </si>
  <si>
    <t>150901</t>
  </si>
  <si>
    <t>Mining Technology/Technician</t>
  </si>
  <si>
    <t>151103</t>
  </si>
  <si>
    <t>Hydraulics and Fluid Power Technology/Technician</t>
  </si>
  <si>
    <t>150101</t>
  </si>
  <si>
    <t>Architectural Engineering Technology/Technician</t>
  </si>
  <si>
    <t>151203</t>
  </si>
  <si>
    <t>Computer Hardware Technology/Technician</t>
  </si>
  <si>
    <t>010000</t>
  </si>
  <si>
    <t>Agriculture, General</t>
  </si>
  <si>
    <t>010701</t>
  </si>
  <si>
    <t>International Agriculture</t>
  </si>
  <si>
    <t>011001</t>
  </si>
  <si>
    <t>Food Science</t>
  </si>
  <si>
    <t>011002</t>
  </si>
  <si>
    <t>Food Technology and Processing</t>
  </si>
  <si>
    <t>011104</t>
  </si>
  <si>
    <t>Agricultural and Horticultural Plant Breeding</t>
  </si>
  <si>
    <t>011199</t>
  </si>
  <si>
    <t>Plant Sciences, Other</t>
  </si>
  <si>
    <t>011201</t>
  </si>
  <si>
    <t>Soil Science and Agronomy, General</t>
  </si>
  <si>
    <t>011202</t>
  </si>
  <si>
    <t>Soil Chemistry and Physics</t>
  </si>
  <si>
    <t>011203</t>
  </si>
  <si>
    <t>Soil Microbiology</t>
  </si>
  <si>
    <t>011299</t>
  </si>
  <si>
    <t>Soil Sciences, Other</t>
  </si>
  <si>
    <t>260205</t>
  </si>
  <si>
    <t>Molecular Biochemistry</t>
  </si>
  <si>
    <t>260206</t>
  </si>
  <si>
    <t>Molecular Biophysics</t>
  </si>
  <si>
    <t>260207</t>
  </si>
  <si>
    <t>Structural Biology</t>
  </si>
  <si>
    <t>030601</t>
  </si>
  <si>
    <t>Wildlife, Fish and Wildlands Science and Management</t>
  </si>
  <si>
    <t>260708</t>
  </si>
  <si>
    <t>Animal Behavior and Ethology</t>
  </si>
  <si>
    <t>260709</t>
  </si>
  <si>
    <t>Wildlife Biology</t>
  </si>
  <si>
    <t>261308</t>
  </si>
  <si>
    <t>Systematic Biology/Biological Systematics</t>
  </si>
  <si>
    <t>260208</t>
  </si>
  <si>
    <t>Photobiology</t>
  </si>
  <si>
    <t>260308</t>
  </si>
  <si>
    <t>Plant Molecular Biology</t>
  </si>
  <si>
    <t>260404</t>
  </si>
  <si>
    <t>Developmental Biology and Embryology</t>
  </si>
  <si>
    <t>260406</t>
  </si>
  <si>
    <t>Cell/Cellular and Molecular Biology</t>
  </si>
  <si>
    <t>260407</t>
  </si>
  <si>
    <t>Cell Biology and Anatomy</t>
  </si>
  <si>
    <t>260506</t>
  </si>
  <si>
    <t>Mycology</t>
  </si>
  <si>
    <t>261304</t>
  </si>
  <si>
    <t>Aquatic Biology/Limnology</t>
  </si>
  <si>
    <t>261305</t>
  </si>
  <si>
    <t>Environmental Biology</t>
  </si>
  <si>
    <t>261306</t>
  </si>
  <si>
    <t>Population Biology</t>
  </si>
  <si>
    <t>261307</t>
  </si>
  <si>
    <t>Conservation Biology</t>
  </si>
  <si>
    <t>302701</t>
  </si>
  <si>
    <t>Human Biology</t>
  </si>
  <si>
    <t>260801</t>
  </si>
  <si>
    <t>Genetics, General</t>
  </si>
  <si>
    <t>260803</t>
  </si>
  <si>
    <t>Microbial and Eukaryotic Genetics</t>
  </si>
  <si>
    <t>030101</t>
  </si>
  <si>
    <t>Natural Resources/Conservation, General</t>
  </si>
  <si>
    <t>030201</t>
  </si>
  <si>
    <t>Natural Resources Management and Policy</t>
  </si>
  <si>
    <t>030205</t>
  </si>
  <si>
    <t>Water, Wetlands, and Marine Resources Management</t>
  </si>
  <si>
    <t>030206</t>
  </si>
  <si>
    <t>Land Use Planning and Management/Development</t>
  </si>
  <si>
    <t>030506</t>
  </si>
  <si>
    <t>Forest Management/Forest Resources Management</t>
  </si>
  <si>
    <t>030501</t>
  </si>
  <si>
    <t>Forestry, General</t>
  </si>
  <si>
    <t>030502</t>
  </si>
  <si>
    <t>Forest Sciences and Biology</t>
  </si>
  <si>
    <t>030508</t>
  </si>
  <si>
    <t>Urban Forestry</t>
  </si>
  <si>
    <t>030509</t>
  </si>
  <si>
    <t>Wood Science and Wood Products/Pulp and Paper Technology</t>
  </si>
  <si>
    <t>030510</t>
  </si>
  <si>
    <t>Forest Resources Production and Management</t>
  </si>
  <si>
    <t>030599</t>
  </si>
  <si>
    <t>Forestry, Other</t>
  </si>
  <si>
    <t>261309</t>
  </si>
  <si>
    <t>Epidemiology</t>
  </si>
  <si>
    <t>512202</t>
  </si>
  <si>
    <t>Environmental Health</t>
  </si>
  <si>
    <t>260102</t>
  </si>
  <si>
    <t>Biomedical Sciences, General</t>
  </si>
  <si>
    <t>260806</t>
  </si>
  <si>
    <t>Human/Medical Genetics</t>
  </si>
  <si>
    <t>260901</t>
  </si>
  <si>
    <t>Physiology, General</t>
  </si>
  <si>
    <t>260902</t>
  </si>
  <si>
    <t>Molecular Physiology</t>
  </si>
  <si>
    <t>260903</t>
  </si>
  <si>
    <t>Cell Physiology</t>
  </si>
  <si>
    <t>260904</t>
  </si>
  <si>
    <t>Endocrinology</t>
  </si>
  <si>
    <t>260905</t>
  </si>
  <si>
    <t>Reproductive Biology</t>
  </si>
  <si>
    <t>260907</t>
  </si>
  <si>
    <t>Cardiovascular Science</t>
  </si>
  <si>
    <t>260908</t>
  </si>
  <si>
    <t>Exercise Physiology</t>
  </si>
  <si>
    <t>260909</t>
  </si>
  <si>
    <t>Vision Science/Physiological Optics</t>
  </si>
  <si>
    <t>260911</t>
  </si>
  <si>
    <t>Oncology and Cancer Biology</t>
  </si>
  <si>
    <t>260999</t>
  </si>
  <si>
    <t>Physiology, Pathology, and Related Sciences, Other</t>
  </si>
  <si>
    <t>261002</t>
  </si>
  <si>
    <t>Molecular Pharmacology</t>
  </si>
  <si>
    <t>261003</t>
  </si>
  <si>
    <t>Neuropharmacology</t>
  </si>
  <si>
    <t>261005</t>
  </si>
  <si>
    <t>Molecular Toxicology</t>
  </si>
  <si>
    <t>261006</t>
  </si>
  <si>
    <t>Environmental Toxicology</t>
  </si>
  <si>
    <t>261007</t>
  </si>
  <si>
    <t>Pharmacology and Toxicology</t>
  </si>
  <si>
    <t>261099</t>
  </si>
  <si>
    <t>Pharmacology and Toxicology, Other</t>
  </si>
  <si>
    <t>301101</t>
  </si>
  <si>
    <t>Gerontology</t>
  </si>
  <si>
    <t>512010</t>
  </si>
  <si>
    <t>Pharmaceutical Sciences</t>
  </si>
  <si>
    <t>301701</t>
  </si>
  <si>
    <t>Behavioral Sciences</t>
  </si>
  <si>
    <t>512314</t>
  </si>
  <si>
    <t>Rehabilitation Science</t>
  </si>
  <si>
    <t>512205</t>
  </si>
  <si>
    <t>Health/Medical Physics</t>
  </si>
  <si>
    <t>030103</t>
  </si>
  <si>
    <t>Environmental Studies</t>
  </si>
  <si>
    <t>030104</t>
  </si>
  <si>
    <t>Environmental Science</t>
  </si>
  <si>
    <t>010103</t>
  </si>
  <si>
    <t>Agricultural Economics</t>
  </si>
  <si>
    <t>520601</t>
  </si>
  <si>
    <t>Business/Managerial Economics</t>
  </si>
  <si>
    <t>511507</t>
  </si>
  <si>
    <t>Psychoanalysis and Psychotherapy</t>
  </si>
  <si>
    <t>301201</t>
  </si>
  <si>
    <t>Historic Preservation and Conservation</t>
  </si>
  <si>
    <t>301202</t>
  </si>
  <si>
    <t>Cultural Resource Management and Policy Analysis</t>
  </si>
  <si>
    <t>301299</t>
  </si>
  <si>
    <t>Historic Preservation and Conservation, Other</t>
  </si>
  <si>
    <t>301301</t>
  </si>
  <si>
    <t>Medieval and Renaissance Studies</t>
  </si>
  <si>
    <t>302101</t>
  </si>
  <si>
    <t>Holocaust and Related Studies</t>
  </si>
  <si>
    <t>302201</t>
  </si>
  <si>
    <t>Ancient Studies/Civilization</t>
  </si>
  <si>
    <t>302202</t>
  </si>
  <si>
    <t>Classical, Ancient Mediterranean and Near Eastern Studies and Archaeology</t>
  </si>
  <si>
    <t>302901</t>
  </si>
  <si>
    <t>Maritime Studies</t>
  </si>
  <si>
    <t>302001</t>
  </si>
  <si>
    <t>International/Global Studies</t>
  </si>
  <si>
    <t>440504</t>
  </si>
  <si>
    <t>International Policy Analysis</t>
  </si>
  <si>
    <t>130607</t>
  </si>
  <si>
    <t>Learning Sciences</t>
  </si>
  <si>
    <t>160199</t>
  </si>
  <si>
    <t>Linguistic, Comparative, and Related Language Studies and Services, Other</t>
  </si>
  <si>
    <t>440502</t>
  </si>
  <si>
    <t>Education Policy Analysis</t>
  </si>
  <si>
    <t>410101</t>
  </si>
  <si>
    <t>Biology Technician/Biotechnology Laboratory Technician</t>
  </si>
  <si>
    <t>410301</t>
  </si>
  <si>
    <t>Chemical Technology/Technician</t>
  </si>
  <si>
    <t>150903</t>
  </si>
  <si>
    <t>Petroleum Technology/Technician</t>
  </si>
  <si>
    <t>150999</t>
  </si>
  <si>
    <t>Mining and Petroleum Technologies/Technicians, Other</t>
  </si>
  <si>
    <t>151401</t>
  </si>
  <si>
    <t>Nuclear Engineering Technology/Technician</t>
  </si>
  <si>
    <t>410205</t>
  </si>
  <si>
    <t>Nuclear/Nuclear Power Technology/Technician</t>
  </si>
  <si>
    <t>410204</t>
  </si>
  <si>
    <t>Industrial Radiologic Technology/Technician</t>
  </si>
  <si>
    <t>410299</t>
  </si>
  <si>
    <t>Nuclear and Industrial Radiologic Technologies/Technicians, Other</t>
  </si>
  <si>
    <t>510916</t>
  </si>
  <si>
    <t>Radiation Protection/Health Physics Technician</t>
  </si>
  <si>
    <t>410399</t>
  </si>
  <si>
    <t>Physical Science Technologies/Technicians, Other</t>
  </si>
  <si>
    <t>419999</t>
  </si>
  <si>
    <t>Science Technologies/Technicians, Other</t>
  </si>
  <si>
    <t>430106</t>
  </si>
  <si>
    <t>Forensic Science and Technology</t>
  </si>
  <si>
    <t>030511</t>
  </si>
  <si>
    <t>Forest Technology/Technician</t>
  </si>
  <si>
    <t>410000</t>
  </si>
  <si>
    <t>Science Technologies/Technicians, General</t>
  </si>
  <si>
    <t>511501</t>
  </si>
  <si>
    <t>Substance Abuse/Addiction Counseling</t>
  </si>
  <si>
    <t>511503</t>
  </si>
  <si>
    <t>Clinical/Medical Social Work</t>
  </si>
  <si>
    <t>511506</t>
  </si>
  <si>
    <t>Clinical Pastoral Counseling/Patient Counseling</t>
  </si>
  <si>
    <t>131101</t>
  </si>
  <si>
    <t>Counselor Education/School Counseling and Guidance Services</t>
  </si>
  <si>
    <t>131102</t>
  </si>
  <si>
    <t>College Student Counseling and Personnel Services</t>
  </si>
  <si>
    <t>131199</t>
  </si>
  <si>
    <t>Student Counseling and Personnel Services, Other</t>
  </si>
  <si>
    <t>511505</t>
  </si>
  <si>
    <t>Marriage and Family Therapy/Counseling</t>
  </si>
  <si>
    <t>511508</t>
  </si>
  <si>
    <t>Mental Health Counseling/Counselor</t>
  </si>
  <si>
    <t>512310</t>
  </si>
  <si>
    <t>Vocational Rehabilitation Counseling/Counselor</t>
  </si>
  <si>
    <t>430110</t>
  </si>
  <si>
    <t>Juvenile Corrections</t>
  </si>
  <si>
    <t>090905</t>
  </si>
  <si>
    <t>Health Communication</t>
  </si>
  <si>
    <t>510001</t>
  </si>
  <si>
    <t>Health and Wellness, General</t>
  </si>
  <si>
    <t>510504</t>
  </si>
  <si>
    <t>Dental Public Health and Education</t>
  </si>
  <si>
    <t>511504</t>
  </si>
  <si>
    <t>Community Health Services/Liaison/Counseling</t>
  </si>
  <si>
    <t>512207</t>
  </si>
  <si>
    <t>Public Health Education and Promotion</t>
  </si>
  <si>
    <t>512209</t>
  </si>
  <si>
    <t>Maternal and Child Health</t>
  </si>
  <si>
    <t>512210</t>
  </si>
  <si>
    <t>International Public Health/International Health</t>
  </si>
  <si>
    <t>512212</t>
  </si>
  <si>
    <t>Behavioral Aspects of Health</t>
  </si>
  <si>
    <t>190710</t>
  </si>
  <si>
    <t>Developmental Services Worker</t>
  </si>
  <si>
    <t>390601</t>
  </si>
  <si>
    <t>Theology/Theological Studies</t>
  </si>
  <si>
    <t>390602</t>
  </si>
  <si>
    <t>Divinity/Ministry</t>
  </si>
  <si>
    <t>390604</t>
  </si>
  <si>
    <t>Pre-Theology/Pre-Ministerial Studies</t>
  </si>
  <si>
    <t>390605</t>
  </si>
  <si>
    <t>Rabbinical Studies</t>
  </si>
  <si>
    <t>390699</t>
  </si>
  <si>
    <t>Theological and Ministerial Studies, Other</t>
  </si>
  <si>
    <t>390701</t>
  </si>
  <si>
    <t>Pastoral Studies/Counseling</t>
  </si>
  <si>
    <t>390702</t>
  </si>
  <si>
    <t>Youth Ministry</t>
  </si>
  <si>
    <t>390703</t>
  </si>
  <si>
    <t>Urban Ministry</t>
  </si>
  <si>
    <t>390201</t>
  </si>
  <si>
    <t>Bible/Biblical Studies</t>
  </si>
  <si>
    <t>390301</t>
  </si>
  <si>
    <t>Missions/Missionary Studies and Missiology</t>
  </si>
  <si>
    <t>390401</t>
  </si>
  <si>
    <t>Religious Education</t>
  </si>
  <si>
    <t>390704</t>
  </si>
  <si>
    <t>Womens Ministry</t>
  </si>
  <si>
    <t>390705</t>
  </si>
  <si>
    <t>Lay Ministry</t>
  </si>
  <si>
    <t>220101</t>
  </si>
  <si>
    <t>Law</t>
  </si>
  <si>
    <t>220201</t>
  </si>
  <si>
    <t>Advanced Legal Research/Studies, General</t>
  </si>
  <si>
    <t>220202</t>
  </si>
  <si>
    <t>Programs for Foreign Lawyers</t>
  </si>
  <si>
    <t>220203</t>
  </si>
  <si>
    <t>American/U.S. Law/Legal Studies/Jurisprudence</t>
  </si>
  <si>
    <t>220204</t>
  </si>
  <si>
    <t>Canadian Law/Legal Studies/Jurisprudence</t>
  </si>
  <si>
    <t>220205</t>
  </si>
  <si>
    <t>Banking, Corporate, Finance, and Securities Law</t>
  </si>
  <si>
    <t>220206</t>
  </si>
  <si>
    <t>Comparative Law</t>
  </si>
  <si>
    <t>220207</t>
  </si>
  <si>
    <t>Energy, Environment, and Natural Resources Law</t>
  </si>
  <si>
    <t>220208</t>
  </si>
  <si>
    <t>Health Law</t>
  </si>
  <si>
    <t>220209</t>
  </si>
  <si>
    <t>International Law and Legal Studies</t>
  </si>
  <si>
    <t>220210</t>
  </si>
  <si>
    <t>International Business, Trade, and Tax Law</t>
  </si>
  <si>
    <t>220211</t>
  </si>
  <si>
    <t>Tax Law/Taxation</t>
  </si>
  <si>
    <t>220212</t>
  </si>
  <si>
    <t>Intellectual Property Law</t>
  </si>
  <si>
    <t>220299</t>
  </si>
  <si>
    <t>Legal Research and Advanced Professional Studies, Other</t>
  </si>
  <si>
    <t>220302</t>
  </si>
  <si>
    <t>Legal Assistant/Paralegal</t>
  </si>
  <si>
    <t>220303</t>
  </si>
  <si>
    <t>Court Reporting/Court Reporter</t>
  </si>
  <si>
    <t>131303</t>
  </si>
  <si>
    <t>Business Teacher Education</t>
  </si>
  <si>
    <t>131310</t>
  </si>
  <si>
    <t>Sales and Marketing Operations/Marketing and Distribution Teacher Education</t>
  </si>
  <si>
    <t>520501</t>
  </si>
  <si>
    <t>Business/Corporate Communications</t>
  </si>
  <si>
    <t>131321</t>
  </si>
  <si>
    <t>Computer Teacher Education</t>
  </si>
  <si>
    <t>131311</t>
  </si>
  <si>
    <t>Mathematics Teacher Education</t>
  </si>
  <si>
    <t>500408</t>
  </si>
  <si>
    <t>Interior Design</t>
  </si>
  <si>
    <t>010201</t>
  </si>
  <si>
    <t>Agricultural Mechanization, General</t>
  </si>
  <si>
    <t>010204</t>
  </si>
  <si>
    <t>Agricultural Power Machinery Operation</t>
  </si>
  <si>
    <t>010299</t>
  </si>
  <si>
    <t>Agricultural Mechanization, Other</t>
  </si>
  <si>
    <t>010401</t>
  </si>
  <si>
    <t>Agricultural and Food Products Processing</t>
  </si>
  <si>
    <t>010505</t>
  </si>
  <si>
    <t>Animal Training</t>
  </si>
  <si>
    <t>010507</t>
  </si>
  <si>
    <t>Equestrian/Equine Studies</t>
  </si>
  <si>
    <t>010605</t>
  </si>
  <si>
    <t>Landscaping and Groundskeeping</t>
  </si>
  <si>
    <t>010607</t>
  </si>
  <si>
    <t>Turf and Turfgrass Management</t>
  </si>
  <si>
    <t>131301</t>
  </si>
  <si>
    <t>Agricultural Teacher Education</t>
  </si>
  <si>
    <t>131316</t>
  </si>
  <si>
    <t>Science Teacher Education/General Science Teacher Education</t>
  </si>
  <si>
    <t>131322</t>
  </si>
  <si>
    <t>Biology Teacher Education</t>
  </si>
  <si>
    <t>030299</t>
  </si>
  <si>
    <t>Natural Resources Management and Policy, Other</t>
  </si>
  <si>
    <t>039999</t>
  </si>
  <si>
    <t>Natural Resources and Conservation, Other</t>
  </si>
  <si>
    <t>131337</t>
  </si>
  <si>
    <t>Earth Science Teacher Education</t>
  </si>
  <si>
    <t>131323</t>
  </si>
  <si>
    <t>Chemistry Teacher Education</t>
  </si>
  <si>
    <t>131329</t>
  </si>
  <si>
    <t>Physics Teacher Education</t>
  </si>
  <si>
    <t>131317</t>
  </si>
  <si>
    <t>Social Science Teacher Education</t>
  </si>
  <si>
    <t>050101</t>
  </si>
  <si>
    <t>African Studies</t>
  </si>
  <si>
    <t>050102</t>
  </si>
  <si>
    <t>American/United States Studies/Civilization</t>
  </si>
  <si>
    <t>050103</t>
  </si>
  <si>
    <t>Asian Studies/Civilization</t>
  </si>
  <si>
    <t>050104</t>
  </si>
  <si>
    <t>East Asian Studies</t>
  </si>
  <si>
    <t>050105</t>
  </si>
  <si>
    <t>Russian, Central European, East European and Eurasian Studies</t>
  </si>
  <si>
    <t>050106</t>
  </si>
  <si>
    <t>European Studies/Civilization</t>
  </si>
  <si>
    <t>050107</t>
  </si>
  <si>
    <t>Latin American Studies</t>
  </si>
  <si>
    <t>050108</t>
  </si>
  <si>
    <t>Near and Middle Eastern Studies</t>
  </si>
  <si>
    <t>050109</t>
  </si>
  <si>
    <t>Pacific Area/Pacific Rim Studies</t>
  </si>
  <si>
    <t>050110</t>
  </si>
  <si>
    <t>Russian Studies</t>
  </si>
  <si>
    <t>050111</t>
  </si>
  <si>
    <t>Scandinavian Studies</t>
  </si>
  <si>
    <t>050112</t>
  </si>
  <si>
    <t>South Asian Studies</t>
  </si>
  <si>
    <t>050113</t>
  </si>
  <si>
    <t>Southeast Asian Studies</t>
  </si>
  <si>
    <t>050114</t>
  </si>
  <si>
    <t>Western European Studies</t>
  </si>
  <si>
    <t>050115</t>
  </si>
  <si>
    <t>Canadian Studies</t>
  </si>
  <si>
    <t>050116</t>
  </si>
  <si>
    <t>Balkans Studies</t>
  </si>
  <si>
    <t>050117</t>
  </si>
  <si>
    <t>Baltic Studies</t>
  </si>
  <si>
    <t>050118</t>
  </si>
  <si>
    <t>Slavic Studies</t>
  </si>
  <si>
    <t>050119</t>
  </si>
  <si>
    <t>Caribbean Studies</t>
  </si>
  <si>
    <t>050120</t>
  </si>
  <si>
    <t>Ural-Altaic and Central Asian Studies</t>
  </si>
  <si>
    <t>050121</t>
  </si>
  <si>
    <t>Commonwealth Studies</t>
  </si>
  <si>
    <t>050122</t>
  </si>
  <si>
    <t>Regional Studies (U.S., Canadian, Foreign)</t>
  </si>
  <si>
    <t>050123</t>
  </si>
  <si>
    <t>Chinese Studies</t>
  </si>
  <si>
    <t>050124</t>
  </si>
  <si>
    <t>French Studies</t>
  </si>
  <si>
    <t>050125</t>
  </si>
  <si>
    <t>German Studies</t>
  </si>
  <si>
    <t>050126</t>
  </si>
  <si>
    <t>Italian Studies</t>
  </si>
  <si>
    <t>050127</t>
  </si>
  <si>
    <t>Japanese Studies</t>
  </si>
  <si>
    <t>050128</t>
  </si>
  <si>
    <t>Korean Studies</t>
  </si>
  <si>
    <t>050129</t>
  </si>
  <si>
    <t>Polish Studies</t>
  </si>
  <si>
    <t>050130</t>
  </si>
  <si>
    <t>Spanish and Iberian Studies</t>
  </si>
  <si>
    <t>050131</t>
  </si>
  <si>
    <t>Tibetan Studies</t>
  </si>
  <si>
    <t>050132</t>
  </si>
  <si>
    <t>Ukraine Studies</t>
  </si>
  <si>
    <t>050133</t>
  </si>
  <si>
    <t>Irish Studies</t>
  </si>
  <si>
    <t>050134</t>
  </si>
  <si>
    <t>Latin American and Caribbean Studies</t>
  </si>
  <si>
    <t>050199</t>
  </si>
  <si>
    <t>Area Studies, Other</t>
  </si>
  <si>
    <t>050200</t>
  </si>
  <si>
    <t>Ethnic Studies</t>
  </si>
  <si>
    <t>050201</t>
  </si>
  <si>
    <t>African-American/Black Studies</t>
  </si>
  <si>
    <t>050202</t>
  </si>
  <si>
    <t>American Indian/Native American Studies</t>
  </si>
  <si>
    <t>050203</t>
  </si>
  <si>
    <t>Hispanic-American, Puerto Rican, and Mexican-American/Chicano Studies</t>
  </si>
  <si>
    <t>050206</t>
  </si>
  <si>
    <t>Asian-American Studies</t>
  </si>
  <si>
    <t>050207</t>
  </si>
  <si>
    <t>Womens Studies</t>
  </si>
  <si>
    <t>050208</t>
  </si>
  <si>
    <t>Gay/Lesbian Studies</t>
  </si>
  <si>
    <t>050209</t>
  </si>
  <si>
    <t>Folklore Studies</t>
  </si>
  <si>
    <t>050210</t>
  </si>
  <si>
    <t>Disability Studies</t>
  </si>
  <si>
    <t>050211</t>
  </si>
  <si>
    <t>Deaf Studies</t>
  </si>
  <si>
    <t>050299</t>
  </si>
  <si>
    <t>Ethnic, Cultural Minority, Gender, and Group Studies, Other</t>
  </si>
  <si>
    <t>131318</t>
  </si>
  <si>
    <t>Social Studies Teacher Education</t>
  </si>
  <si>
    <t>302301</t>
  </si>
  <si>
    <t>Intercultural/Multicultural and Diversity Studies</t>
  </si>
  <si>
    <t>380205</t>
  </si>
  <si>
    <t>Islamic Studies</t>
  </si>
  <si>
    <t>380206</t>
  </si>
  <si>
    <t>Jewish/Judaic Studies</t>
  </si>
  <si>
    <t>131332</t>
  </si>
  <si>
    <t>Geography Teacher Education</t>
  </si>
  <si>
    <t>131327</t>
  </si>
  <si>
    <t>Health Occupations Teacher Education</t>
  </si>
  <si>
    <t>510101</t>
  </si>
  <si>
    <t>Chiropractic</t>
  </si>
  <si>
    <t>510201</t>
  </si>
  <si>
    <t>Communication Sciences and Disorders, General</t>
  </si>
  <si>
    <t>510202</t>
  </si>
  <si>
    <t>Audiology/Audiologist</t>
  </si>
  <si>
    <t>510203</t>
  </si>
  <si>
    <t>Speech-Language Pathology/Pathologist</t>
  </si>
  <si>
    <t>510204</t>
  </si>
  <si>
    <t>Audiology/Audiologist and Speech-Language Pathology/Pathologist</t>
  </si>
  <si>
    <t>510401</t>
  </si>
  <si>
    <t>Dentistry</t>
  </si>
  <si>
    <t>510501</t>
  </si>
  <si>
    <t>Dental Clinical Sciences, General</t>
  </si>
  <si>
    <t>510601</t>
  </si>
  <si>
    <t>Dental Assisting/Assistant</t>
  </si>
  <si>
    <t>510602</t>
  </si>
  <si>
    <t>Dental Hygiene/Hygienist</t>
  </si>
  <si>
    <t>510603</t>
  </si>
  <si>
    <t>Dental Laboratory Technology/Technician</t>
  </si>
  <si>
    <t>510802</t>
  </si>
  <si>
    <t>Clinical/Medical Laboratory Assistant</t>
  </si>
  <si>
    <t>510803</t>
  </si>
  <si>
    <t>Occupational Therapist Assistant</t>
  </si>
  <si>
    <t>510805</t>
  </si>
  <si>
    <t>Pharmacy Technician/Assistant</t>
  </si>
  <si>
    <t>510808</t>
  </si>
  <si>
    <t>Veterinary/Animal Health Technology/Technician and Veterinary Assistant</t>
  </si>
  <si>
    <t>510901</t>
  </si>
  <si>
    <t>Cardiovascular Technology/Technologist</t>
  </si>
  <si>
    <t>510902</t>
  </si>
  <si>
    <t>Electrocardiograph Technology/Technician</t>
  </si>
  <si>
    <t>510903</t>
  </si>
  <si>
    <t>Electroneurodiagnostic/Electroencephalographic Technology/Technologist</t>
  </si>
  <si>
    <t>510904</t>
  </si>
  <si>
    <t>Emergency Medical Technology/Technician (EMT Paramedic)</t>
  </si>
  <si>
    <t>510905</t>
  </si>
  <si>
    <t>Nuclear Medical Technology/Technologist</t>
  </si>
  <si>
    <t>510906</t>
  </si>
  <si>
    <t>Perfusion Technology/Perfusionist</t>
  </si>
  <si>
    <t>510907</t>
  </si>
  <si>
    <t>Medical Radiologic Technology/Science - Radiation Therapist</t>
  </si>
  <si>
    <t>510908</t>
  </si>
  <si>
    <t>Respiratory Care Therapy/Therapist</t>
  </si>
  <si>
    <t>510909</t>
  </si>
  <si>
    <t>Surgical Technology/Technologist</t>
  </si>
  <si>
    <t>510910</t>
  </si>
  <si>
    <t>Diagnostic Medical Sonography/Sonographer and Ultrasound Technician</t>
  </si>
  <si>
    <t>510912</t>
  </si>
  <si>
    <t>Physician Assistant</t>
  </si>
  <si>
    <t>511001</t>
  </si>
  <si>
    <t>Blood Bank Technology Specialist</t>
  </si>
  <si>
    <t>511002</t>
  </si>
  <si>
    <t>Cytotechnology/Cytotechnologist</t>
  </si>
  <si>
    <t>511003</t>
  </si>
  <si>
    <t>Hematology Technology/Technician</t>
  </si>
  <si>
    <t>511004</t>
  </si>
  <si>
    <t>Clinical/Medical Laboratory Technician</t>
  </si>
  <si>
    <t>511005</t>
  </si>
  <si>
    <t>Clinical Laboratory Science/Medical Technology/Technologist</t>
  </si>
  <si>
    <t>512001</t>
  </si>
  <si>
    <t>Pharmacy</t>
  </si>
  <si>
    <t>512002</t>
  </si>
  <si>
    <t>Pharmacy Administration and Pharmacy Policy and Regulatory Affairs</t>
  </si>
  <si>
    <t>512099</t>
  </si>
  <si>
    <t>Pharmacy, Pharmaceutical Sciences, and Administration, Other</t>
  </si>
  <si>
    <t>512206</t>
  </si>
  <si>
    <t>Occupational Health and Industrial Hygiene</t>
  </si>
  <si>
    <t>512301</t>
  </si>
  <si>
    <t>Art Therapy/Therapist</t>
  </si>
  <si>
    <t>512302</t>
  </si>
  <si>
    <t>Dance Therapy/Therapist</t>
  </si>
  <si>
    <t>512305</t>
  </si>
  <si>
    <t>Music Therapy/Therapist</t>
  </si>
  <si>
    <t>512306</t>
  </si>
  <si>
    <t>Occupational Therapy/Therapist</t>
  </si>
  <si>
    <t>512307</t>
  </si>
  <si>
    <t>Orthotist/Prosthetist</t>
  </si>
  <si>
    <t>512308</t>
  </si>
  <si>
    <t>Physical Therapy/Therapist</t>
  </si>
  <si>
    <t>512309</t>
  </si>
  <si>
    <t>Therapeutic Recreation/Recreational Therapy</t>
  </si>
  <si>
    <t>512313</t>
  </si>
  <si>
    <t>Animal-Assisted Therapy</t>
  </si>
  <si>
    <t>512401</t>
  </si>
  <si>
    <t>Veterinary Medicine</t>
  </si>
  <si>
    <t>512501</t>
  </si>
  <si>
    <t>Veterinary Sciences/Veterinary Clinical Sciences, General</t>
  </si>
  <si>
    <t>513501</t>
  </si>
  <si>
    <t>Massage Therapy/Therapeutic Massage</t>
  </si>
  <si>
    <t>513502</t>
  </si>
  <si>
    <t>Asian Bodywork Therapy</t>
  </si>
  <si>
    <t>513603</t>
  </si>
  <si>
    <t>Hypnotherapy/Hypnotherapist</t>
  </si>
  <si>
    <t>513801</t>
  </si>
  <si>
    <t>Registered Nursing/Registered Nurse</t>
  </si>
  <si>
    <t>513803</t>
  </si>
  <si>
    <t>Adult Health Nurse/Nursing</t>
  </si>
  <si>
    <t>513804</t>
  </si>
  <si>
    <t>Nurse Anesthetist</t>
  </si>
  <si>
    <t>513805</t>
  </si>
  <si>
    <t>Family Practice Nurse/Nursing</t>
  </si>
  <si>
    <t>513806</t>
  </si>
  <si>
    <t>Maternal/Child Health and Neonatal Nurse/Nursing</t>
  </si>
  <si>
    <t>513807</t>
  </si>
  <si>
    <t>Nurse Midwife/Nursing Midwifery</t>
  </si>
  <si>
    <t>513808</t>
  </si>
  <si>
    <t>Nursing Science</t>
  </si>
  <si>
    <t>513809</t>
  </si>
  <si>
    <t>Pediatric Nurse/Nursing</t>
  </si>
  <si>
    <t>513810</t>
  </si>
  <si>
    <t>Psychiatric/Mental Health Nurse/Nursing</t>
  </si>
  <si>
    <t>513811</t>
  </si>
  <si>
    <t>Public Health/Community Nurse/Nursing</t>
  </si>
  <si>
    <t>513812</t>
  </si>
  <si>
    <t>Perioperative/Operating Room and Surgical Nurse/Nursing</t>
  </si>
  <si>
    <t>513813</t>
  </si>
  <si>
    <t>Clinical Nurse Specialist</t>
  </si>
  <si>
    <t>513816</t>
  </si>
  <si>
    <t>Emergency Room/Trauma Nursing</t>
  </si>
  <si>
    <t>513817</t>
  </si>
  <si>
    <t>Nursing Education</t>
  </si>
  <si>
    <t>513819</t>
  </si>
  <si>
    <t>Palliative Care Nursing</t>
  </si>
  <si>
    <t>513821</t>
  </si>
  <si>
    <t>Geriatric Nurse/Nursing</t>
  </si>
  <si>
    <t>513822</t>
  </si>
  <si>
    <t>Womens Health Nurse/Nursing</t>
  </si>
  <si>
    <t>513899</t>
  </si>
  <si>
    <t>Registered Nursing, Nursing Administration, Nursing Research and Clinical Nursing, Other</t>
  </si>
  <si>
    <t>130101</t>
  </si>
  <si>
    <t>Education, General</t>
  </si>
  <si>
    <t>131302</t>
  </si>
  <si>
    <t>Art Teacher Education</t>
  </si>
  <si>
    <t>131304</t>
  </si>
  <si>
    <t>Driver and Safety Teacher Education</t>
  </si>
  <si>
    <t>131305</t>
  </si>
  <si>
    <t>English/Language Arts Teacher Education</t>
  </si>
  <si>
    <t>131306</t>
  </si>
  <si>
    <t>Foreign Language Teacher Education</t>
  </si>
  <si>
    <t>131307</t>
  </si>
  <si>
    <t>Health Teacher Education</t>
  </si>
  <si>
    <t>131308</t>
  </si>
  <si>
    <t>Family and Consumer Sciences/Home Economics Teacher Education</t>
  </si>
  <si>
    <t>131309</t>
  </si>
  <si>
    <t>Technology Teacher Education/Industrial Arts Teacher Education</t>
  </si>
  <si>
    <t>131312</t>
  </si>
  <si>
    <t>Music Teacher Education</t>
  </si>
  <si>
    <t>131314</t>
  </si>
  <si>
    <t>Physical Education Teaching and Coaching</t>
  </si>
  <si>
    <t>131315</t>
  </si>
  <si>
    <t>Reading Teacher Education</t>
  </si>
  <si>
    <t>131319</t>
  </si>
  <si>
    <t>Technical Teacher Education</t>
  </si>
  <si>
    <t>131320</t>
  </si>
  <si>
    <t>Trade and Industrial Teacher Education</t>
  </si>
  <si>
    <t>131324</t>
  </si>
  <si>
    <t>Drama and Dance Teacher Education</t>
  </si>
  <si>
    <t>131325</t>
  </si>
  <si>
    <t>French Language Teacher Education</t>
  </si>
  <si>
    <t>131326</t>
  </si>
  <si>
    <t>German Language Teacher Education</t>
  </si>
  <si>
    <t>131328</t>
  </si>
  <si>
    <t>History Teacher Education</t>
  </si>
  <si>
    <t>131330</t>
  </si>
  <si>
    <t>Spanish Language Teacher Education</t>
  </si>
  <si>
    <t>131331</t>
  </si>
  <si>
    <t>Speech Teacher Education</t>
  </si>
  <si>
    <t>250102</t>
  </si>
  <si>
    <t>Children and Youth Library Services</t>
  </si>
  <si>
    <t>430102</t>
  </si>
  <si>
    <t>Corrections</t>
  </si>
  <si>
    <t>430104</t>
  </si>
  <si>
    <t>Criminal Justice/Safety Studies</t>
  </si>
  <si>
    <t>430107</t>
  </si>
  <si>
    <t>Criminal Justice/Police Science</t>
  </si>
  <si>
    <t>430109</t>
  </si>
  <si>
    <t>Security and Loss Prevention Services</t>
  </si>
  <si>
    <t>430111</t>
  </si>
  <si>
    <t>Criminalistics and Criminal Science</t>
  </si>
  <si>
    <t>430113</t>
  </si>
  <si>
    <t>Corrections Administration</t>
  </si>
  <si>
    <t>430114</t>
  </si>
  <si>
    <t>Law Enforcement Investigation and Interviewing</t>
  </si>
  <si>
    <t>430118</t>
  </si>
  <si>
    <t>Law Enforcement Intelligence Analysis</t>
  </si>
  <si>
    <t>430122</t>
  </si>
  <si>
    <t>Maritime Law Enforcement</t>
  </si>
  <si>
    <t>430123</t>
  </si>
  <si>
    <t>Cultural/Archaelogical Resources Protection</t>
  </si>
  <si>
    <t>430199</t>
  </si>
  <si>
    <t>Corrections and Criminal Justice, Other</t>
  </si>
  <si>
    <t>220000</t>
  </si>
  <si>
    <t>Legal Studies, General</t>
  </si>
  <si>
    <t>500101</t>
  </si>
  <si>
    <t>Visual and Performing Arts, General</t>
  </si>
  <si>
    <t>500102</t>
  </si>
  <si>
    <t>Digital Arts</t>
  </si>
  <si>
    <t>500201</t>
  </si>
  <si>
    <t>Crafts/Craft Design, Folk Art and Artisanry</t>
  </si>
  <si>
    <t>500301</t>
  </si>
  <si>
    <t>Dance, General</t>
  </si>
  <si>
    <t>500302</t>
  </si>
  <si>
    <t>Ballet</t>
  </si>
  <si>
    <t>500399</t>
  </si>
  <si>
    <t>Dance, Other</t>
  </si>
  <si>
    <t>500401</t>
  </si>
  <si>
    <t>Design and Visual Communications, General</t>
  </si>
  <si>
    <t>500404</t>
  </si>
  <si>
    <t>Industrial and Product Design</t>
  </si>
  <si>
    <t>500406</t>
  </si>
  <si>
    <t>Commercial Photography</t>
  </si>
  <si>
    <t>500407</t>
  </si>
  <si>
    <t>Fashion/Apparel Design</t>
  </si>
  <si>
    <t>500409</t>
  </si>
  <si>
    <t>Graphic Design</t>
  </si>
  <si>
    <t>500501</t>
  </si>
  <si>
    <t>Drama and Dramatics/Theatre Arts, General</t>
  </si>
  <si>
    <t>500502</t>
  </si>
  <si>
    <t>Technical Theatre/Theatre Design and Technology</t>
  </si>
  <si>
    <t>500504</t>
  </si>
  <si>
    <t>Playwriting and Screenwriting</t>
  </si>
  <si>
    <t>500505</t>
  </si>
  <si>
    <t>Theatre Literature, History and Criticism</t>
  </si>
  <si>
    <t>500507</t>
  </si>
  <si>
    <t>Directing and Theatrical Production</t>
  </si>
  <si>
    <t>500509</t>
  </si>
  <si>
    <t>Musical Theatre</t>
  </si>
  <si>
    <t>500510</t>
  </si>
  <si>
    <t>Costume Design</t>
  </si>
  <si>
    <t>500599</t>
  </si>
  <si>
    <t>Dramatic/Theatre Arts and Stagecraft, Other</t>
  </si>
  <si>
    <t>500601</t>
  </si>
  <si>
    <t>Film/Cinema/Video Studies</t>
  </si>
  <si>
    <t>500602</t>
  </si>
  <si>
    <t>Cinematography and Film/Video Production</t>
  </si>
  <si>
    <t>500605</t>
  </si>
  <si>
    <t>Photography</t>
  </si>
  <si>
    <t>500607</t>
  </si>
  <si>
    <t>Documentary Production</t>
  </si>
  <si>
    <t>500699</t>
  </si>
  <si>
    <t>Film/Video and Photographic Arts, Other</t>
  </si>
  <si>
    <t>500701</t>
  </si>
  <si>
    <t>Art/Art Studies, General</t>
  </si>
  <si>
    <t>500702</t>
  </si>
  <si>
    <t>Fine/Studio Arts, General</t>
  </si>
  <si>
    <t>500703</t>
  </si>
  <si>
    <t>Art History, Criticism and Conservation</t>
  </si>
  <si>
    <t>500706</t>
  </si>
  <si>
    <t>Intermedia/Multimedia</t>
  </si>
  <si>
    <t>500708</t>
  </si>
  <si>
    <t>Painting</t>
  </si>
  <si>
    <t>500709</t>
  </si>
  <si>
    <t>Sculpture</t>
  </si>
  <si>
    <t>500710</t>
  </si>
  <si>
    <t>Printmaking</t>
  </si>
  <si>
    <t>500711</t>
  </si>
  <si>
    <t>Ceramic Arts and Ceramics</t>
  </si>
  <si>
    <t>500712</t>
  </si>
  <si>
    <t>Fiber, Textile and Weaving Arts</t>
  </si>
  <si>
    <t>500713</t>
  </si>
  <si>
    <t>Metal and Jewelry Arts</t>
  </si>
  <si>
    <t>500799</t>
  </si>
  <si>
    <t>Fine Arts and Art Studies, Other</t>
  </si>
  <si>
    <t>500902</t>
  </si>
  <si>
    <t>Music History, Literature, and Theory</t>
  </si>
  <si>
    <t>500903</t>
  </si>
  <si>
    <t>Music Performance, General</t>
  </si>
  <si>
    <t>500904</t>
  </si>
  <si>
    <t>Music Theory and Composition</t>
  </si>
  <si>
    <t>500905</t>
  </si>
  <si>
    <t>Musicology and Ethnomusicology</t>
  </si>
  <si>
    <t>500906</t>
  </si>
  <si>
    <t>Conducting</t>
  </si>
  <si>
    <t>500907</t>
  </si>
  <si>
    <t>Keyboard Instruments</t>
  </si>
  <si>
    <t>500908</t>
  </si>
  <si>
    <t>Voice and Opera</t>
  </si>
  <si>
    <t>500910</t>
  </si>
  <si>
    <t>Jazz/Jazz Studies</t>
  </si>
  <si>
    <t>500911</t>
  </si>
  <si>
    <t>Stringed Instruments</t>
  </si>
  <si>
    <t>500912</t>
  </si>
  <si>
    <t>Music Pedagogy</t>
  </si>
  <si>
    <t>500913</t>
  </si>
  <si>
    <t>Music Technology</t>
  </si>
  <si>
    <t>500914</t>
  </si>
  <si>
    <t>Brass Instruments</t>
  </si>
  <si>
    <t>500915</t>
  </si>
  <si>
    <t>Woodwind Instruments</t>
  </si>
  <si>
    <t>500916</t>
  </si>
  <si>
    <t>Percussion Instruments</t>
  </si>
  <si>
    <t>500999</t>
  </si>
  <si>
    <t>Music, Other</t>
  </si>
  <si>
    <t>501003</t>
  </si>
  <si>
    <t>Music Management</t>
  </si>
  <si>
    <t>509999</t>
  </si>
  <si>
    <t>Visual and Performing Arts, Other</t>
  </si>
  <si>
    <t>090100</t>
  </si>
  <si>
    <t>Communication, General</t>
  </si>
  <si>
    <t>090101</t>
  </si>
  <si>
    <t>Speech Communication and Rhetoric</t>
  </si>
  <si>
    <t>090102</t>
  </si>
  <si>
    <t>Mass Communication/Media Studies</t>
  </si>
  <si>
    <t>090401</t>
  </si>
  <si>
    <t>Journalism</t>
  </si>
  <si>
    <t>090402</t>
  </si>
  <si>
    <t>Broadcast Journalism</t>
  </si>
  <si>
    <t>090499</t>
  </si>
  <si>
    <t>Journalism, Other</t>
  </si>
  <si>
    <t>090701</t>
  </si>
  <si>
    <t>Radio and Television</t>
  </si>
  <si>
    <t>090904</t>
  </si>
  <si>
    <t>Political Communication</t>
  </si>
  <si>
    <t>090907</t>
  </si>
  <si>
    <t>International and Intercultural Communication</t>
  </si>
  <si>
    <t>090908</t>
  </si>
  <si>
    <t>Technical and Scientific Communication</t>
  </si>
  <si>
    <t>099999</t>
  </si>
  <si>
    <t>Communication, Journalism, and Related Programs, Other</t>
  </si>
  <si>
    <t>160104</t>
  </si>
  <si>
    <t>Comparative Literature</t>
  </si>
  <si>
    <t>230101</t>
  </si>
  <si>
    <t>English Language and Literature, General</t>
  </si>
  <si>
    <t>231301</t>
  </si>
  <si>
    <t>Writing, General</t>
  </si>
  <si>
    <t>231302</t>
  </si>
  <si>
    <t>Creative Writing</t>
  </si>
  <si>
    <t>231303</t>
  </si>
  <si>
    <t>Professional, Technical, Business, and Scientific Writing</t>
  </si>
  <si>
    <t>231304</t>
  </si>
  <si>
    <t>Rhetoric and Composition</t>
  </si>
  <si>
    <t>231399</t>
  </si>
  <si>
    <t>Rhetoric and Composition/Writing Studies, Other</t>
  </si>
  <si>
    <t>231401</t>
  </si>
  <si>
    <t>General Literature</t>
  </si>
  <si>
    <t>231402</t>
  </si>
  <si>
    <t>American Literature (United States)</t>
  </si>
  <si>
    <t>231403</t>
  </si>
  <si>
    <t>American Literature (Canadian)</t>
  </si>
  <si>
    <t>231404</t>
  </si>
  <si>
    <t>English Literature (British and Commonwealth)</t>
  </si>
  <si>
    <t>231405</t>
  </si>
  <si>
    <t>Childrens and Adolescent Literature</t>
  </si>
  <si>
    <t>231499</t>
  </si>
  <si>
    <t>Literature, Other</t>
  </si>
  <si>
    <t>239999</t>
  </si>
  <si>
    <t>English Language and Literature/Letters, Other</t>
  </si>
  <si>
    <t>131333</t>
  </si>
  <si>
    <t>Latin Teacher Education</t>
  </si>
  <si>
    <t>160101</t>
  </si>
  <si>
    <t>Foreign Languages and Literatures, General</t>
  </si>
  <si>
    <t>160102</t>
  </si>
  <si>
    <t>Linguistics</t>
  </si>
  <si>
    <t>160103</t>
  </si>
  <si>
    <t>Language Interpretation and Translation</t>
  </si>
  <si>
    <t>160105</t>
  </si>
  <si>
    <t>Applied Linguistics</t>
  </si>
  <si>
    <t>160201</t>
  </si>
  <si>
    <t>African Languages, Literatures, and Linguistics</t>
  </si>
  <si>
    <t>160300</t>
  </si>
  <si>
    <t>East Asian Languages, Literatures, and Linguistics, General</t>
  </si>
  <si>
    <t>160301</t>
  </si>
  <si>
    <t>Chinese Language and Literature</t>
  </si>
  <si>
    <t>160302</t>
  </si>
  <si>
    <t>Japanese Language and Literature</t>
  </si>
  <si>
    <t>160303</t>
  </si>
  <si>
    <t>Korean Language and Literature</t>
  </si>
  <si>
    <t>160304</t>
  </si>
  <si>
    <t>Tibetan Language and Literature</t>
  </si>
  <si>
    <t>160399</t>
  </si>
  <si>
    <t>East Asian Languages, Literatures, and Linguistics, Other</t>
  </si>
  <si>
    <t>160400</t>
  </si>
  <si>
    <t>Slavic Languages, Literatures, and Linguistics, General</t>
  </si>
  <si>
    <t>160401</t>
  </si>
  <si>
    <t>Baltic Languages, Literatures, and Linguistics</t>
  </si>
  <si>
    <t>160402</t>
  </si>
  <si>
    <t>Russian Language and Literature</t>
  </si>
  <si>
    <t>160404</t>
  </si>
  <si>
    <t>Albanian Language and Literature</t>
  </si>
  <si>
    <t>160405</t>
  </si>
  <si>
    <t>Bulgarian Language and Literature</t>
  </si>
  <si>
    <t>160406</t>
  </si>
  <si>
    <t>Czech Language and Literature</t>
  </si>
  <si>
    <t>160407</t>
  </si>
  <si>
    <t>Polish Language and Literature</t>
  </si>
  <si>
    <t>160408</t>
  </si>
  <si>
    <t>Bosnian, Serbian, and Croatian Languages and Literatures</t>
  </si>
  <si>
    <t>160409</t>
  </si>
  <si>
    <t>Slovak Language and Literature</t>
  </si>
  <si>
    <t>160410</t>
  </si>
  <si>
    <t>Ukrainian Language and Literature</t>
  </si>
  <si>
    <t>160499</t>
  </si>
  <si>
    <t>Slavic, Baltic, and Albanian Languages, Literatures, and Linguistics, Other</t>
  </si>
  <si>
    <t>160500</t>
  </si>
  <si>
    <t>Germanic Languages, Literatures, and Linguistics, General</t>
  </si>
  <si>
    <t>160501</t>
  </si>
  <si>
    <t>German Language and Literature</t>
  </si>
  <si>
    <t>160502</t>
  </si>
  <si>
    <t>Scandinavian Languages, Literatures, and Linguistics</t>
  </si>
  <si>
    <t>160503</t>
  </si>
  <si>
    <t>Danish Language and Literature</t>
  </si>
  <si>
    <t>160504</t>
  </si>
  <si>
    <t>Dutch/Flemish Language and Literature</t>
  </si>
  <si>
    <t>160505</t>
  </si>
  <si>
    <t>Norwegian Language and Literature</t>
  </si>
  <si>
    <t>160506</t>
  </si>
  <si>
    <t>Swedish Language and Literature</t>
  </si>
  <si>
    <t>160599</t>
  </si>
  <si>
    <t>Germanic Languages, Literatures, and Linguistics, Other</t>
  </si>
  <si>
    <t>160601</t>
  </si>
  <si>
    <t>Modern Greek Language and Literature</t>
  </si>
  <si>
    <t>160700</t>
  </si>
  <si>
    <t>South Asian Languages, Literatures, and Linguistics, General</t>
  </si>
  <si>
    <t>160701</t>
  </si>
  <si>
    <t>Hindi Language and Literature</t>
  </si>
  <si>
    <t>160702</t>
  </si>
  <si>
    <t>Sanskrit and Classical Indian Languages, Literatures, and Linguistics</t>
  </si>
  <si>
    <t>160704</t>
  </si>
  <si>
    <t>Bengali Language and Literature</t>
  </si>
  <si>
    <t>160705</t>
  </si>
  <si>
    <t>Punjabi Language and Literature</t>
  </si>
  <si>
    <t>160706</t>
  </si>
  <si>
    <t>Tamil Language and Literature</t>
  </si>
  <si>
    <t>160707</t>
  </si>
  <si>
    <t>Urdu Language and Literature</t>
  </si>
  <si>
    <t>160799</t>
  </si>
  <si>
    <t>South Asian Languages, Literatures, and Linguistics, Other</t>
  </si>
  <si>
    <t>160801</t>
  </si>
  <si>
    <t>Iranian Languages, Literatures, and Linguistics</t>
  </si>
  <si>
    <t>160900</t>
  </si>
  <si>
    <t>Romance Languages, Literatures, and Linguistics, General</t>
  </si>
  <si>
    <t>160901</t>
  </si>
  <si>
    <t>French Language and Literature</t>
  </si>
  <si>
    <t>160902</t>
  </si>
  <si>
    <t>Italian Language and Literature</t>
  </si>
  <si>
    <t>160904</t>
  </si>
  <si>
    <t>Portuguese Language and Literature</t>
  </si>
  <si>
    <t>160905</t>
  </si>
  <si>
    <t>Spanish Language and Literature</t>
  </si>
  <si>
    <t>160906</t>
  </si>
  <si>
    <t>Romanian Language and Literature</t>
  </si>
  <si>
    <t>160907</t>
  </si>
  <si>
    <t>Catalan Language and Literature</t>
  </si>
  <si>
    <t>160908</t>
  </si>
  <si>
    <t>Hispanic and Latin American Languages, Literatures, and Linguistics, General</t>
  </si>
  <si>
    <t>160999</t>
  </si>
  <si>
    <t>Romance Languages, Literatures, and Linguistics, Other</t>
  </si>
  <si>
    <t>161001</t>
  </si>
  <si>
    <t>American Indian/Native American Languages, Literatures, and Linguistics</t>
  </si>
  <si>
    <t>161100</t>
  </si>
  <si>
    <t>Middle/Near Eastern and Semitic Languages, Literatures, and Linguistics, General</t>
  </si>
  <si>
    <t>161101</t>
  </si>
  <si>
    <t>Arabic Language and Literature</t>
  </si>
  <si>
    <t>161102</t>
  </si>
  <si>
    <t>Hebrew Language and Literature</t>
  </si>
  <si>
    <t>161103</t>
  </si>
  <si>
    <t>Ancient Near Eastern and Biblical Languages, Literatures, and Linguistics</t>
  </si>
  <si>
    <t>161199</t>
  </si>
  <si>
    <t>Middle/Near Eastern and Semitic Languages, Literatures, and Linguistics, Other</t>
  </si>
  <si>
    <t>161200</t>
  </si>
  <si>
    <t>Classics and Classical Languages, Literatures, and Linguistics, General</t>
  </si>
  <si>
    <t>161202</t>
  </si>
  <si>
    <t>Ancient/Classical Greek Language and Literature</t>
  </si>
  <si>
    <t>161203</t>
  </si>
  <si>
    <t>Latin Language and Literature</t>
  </si>
  <si>
    <t>161299</t>
  </si>
  <si>
    <t>Classics and Classical Languages, Literatures, and Linguistics, Other</t>
  </si>
  <si>
    <t>161301</t>
  </si>
  <si>
    <t>Celtic Languages, Literatures, and Linguistics</t>
  </si>
  <si>
    <t>161400</t>
  </si>
  <si>
    <t>Southeast Asian Languages, Literatures, and Linguistics, General</t>
  </si>
  <si>
    <t>161401</t>
  </si>
  <si>
    <t>Australian/Oceanic/Pacific Languages, Literatures, and Linguistics</t>
  </si>
  <si>
    <t>161402</t>
  </si>
  <si>
    <t>Indonesian/Malay Languages and Literatures</t>
  </si>
  <si>
    <t>161403</t>
  </si>
  <si>
    <t>Burmese Language and Literature</t>
  </si>
  <si>
    <t>161404</t>
  </si>
  <si>
    <t>Filipino/Tagalog Language and Literature</t>
  </si>
  <si>
    <t>161405</t>
  </si>
  <si>
    <t>Khmer/Cambodian Language and Literature</t>
  </si>
  <si>
    <t>161406</t>
  </si>
  <si>
    <t>Lao Language and Literature</t>
  </si>
  <si>
    <t>161407</t>
  </si>
  <si>
    <t>Thai Language and Literature</t>
  </si>
  <si>
    <t>161408</t>
  </si>
  <si>
    <t>Vietnamese Language and Literature</t>
  </si>
  <si>
    <t>161499</t>
  </si>
  <si>
    <t>Southeast Asian and Australasian/Pacific Languages, Literatures, and Linguistics, Other</t>
  </si>
  <si>
    <t>161501</t>
  </si>
  <si>
    <t>Turkish Language and Literature</t>
  </si>
  <si>
    <t>161502</t>
  </si>
  <si>
    <t>Uralic Languages, Literatures, and Linguistics</t>
  </si>
  <si>
    <t>161503</t>
  </si>
  <si>
    <t>Hungarian/Magyar Language and Literature</t>
  </si>
  <si>
    <t>161504</t>
  </si>
  <si>
    <t>Mongolian Language and Literature</t>
  </si>
  <si>
    <t>161599</t>
  </si>
  <si>
    <t>Turkic, Uralic-Altaic, Caucasian, and Central Asian Languages, Literatures, and Linguistics, Other</t>
  </si>
  <si>
    <t>169999</t>
  </si>
  <si>
    <t>Foreign Languages, Literatures, and Linguistics, Other</t>
  </si>
  <si>
    <t>380001</t>
  </si>
  <si>
    <t>Philosophy and Religious Studies, General</t>
  </si>
  <si>
    <t>380101</t>
  </si>
  <si>
    <t>Philosophy</t>
  </si>
  <si>
    <t>380103</t>
  </si>
  <si>
    <t>Ethics</t>
  </si>
  <si>
    <t>380104</t>
  </si>
  <si>
    <t>Applied and Professional Ethics</t>
  </si>
  <si>
    <t>380199</t>
  </si>
  <si>
    <t>Philosophy, Other</t>
  </si>
  <si>
    <t>380201</t>
  </si>
  <si>
    <t>Religion/Religious Studies</t>
  </si>
  <si>
    <t>380202</t>
  </si>
  <si>
    <t>Buddhist Studies</t>
  </si>
  <si>
    <t>380203</t>
  </si>
  <si>
    <t>Christian Studies</t>
  </si>
  <si>
    <t>380204</t>
  </si>
  <si>
    <t>Hindu Studies</t>
  </si>
  <si>
    <t>389999</t>
  </si>
  <si>
    <t>Philosophy and Religious Studies, Other</t>
  </si>
  <si>
    <t>390501</t>
  </si>
  <si>
    <t>Religious/Sacred Music</t>
  </si>
  <si>
    <t>390606</t>
  </si>
  <si>
    <t>Talmudic Studies</t>
  </si>
  <si>
    <t>190101</t>
  </si>
  <si>
    <t>Family and Consumer Sciences/Human Sciences, General</t>
  </si>
  <si>
    <t>190201</t>
  </si>
  <si>
    <t>Business Family and Consumer Sciences/Human Sciences</t>
  </si>
  <si>
    <t>190701</t>
  </si>
  <si>
    <t>Human Development and Family Studies, General</t>
  </si>
  <si>
    <t>190708</t>
  </si>
  <si>
    <t>Child Care and Support Services Management</t>
  </si>
  <si>
    <t>310101</t>
  </si>
  <si>
    <t>Parks, Recreation and Leisure Studies</t>
  </si>
  <si>
    <t>310501</t>
  </si>
  <si>
    <t>Health and Physical Education/Fitness, General</t>
  </si>
  <si>
    <t>310504</t>
  </si>
  <si>
    <t>Sport and Fitness Administration/Management</t>
  </si>
  <si>
    <t>310508</t>
  </si>
  <si>
    <t>Sports Studies</t>
  </si>
  <si>
    <t>490205</t>
  </si>
  <si>
    <t>Truck and Bus Driver/Commercial Vehicle Operator and Instructor</t>
  </si>
  <si>
    <t>161602</t>
  </si>
  <si>
    <t>Linguistics of ASL and Other Sign Languages</t>
  </si>
  <si>
    <t>240101</t>
  </si>
  <si>
    <t>Liberal Arts and Sciences/Liberal Studies</t>
  </si>
  <si>
    <t>240102</t>
  </si>
  <si>
    <t>General Studies</t>
  </si>
  <si>
    <t>240103</t>
  </si>
  <si>
    <t>Humanities/Humanistic Studies</t>
  </si>
  <si>
    <t>302601</t>
  </si>
  <si>
    <t>Cultural Studies/Critical Theory and Analysis</t>
  </si>
  <si>
    <t>303301</t>
  </si>
  <si>
    <t>Sustainability Studies</t>
  </si>
  <si>
    <t>500411</t>
  </si>
  <si>
    <t>Game and Interactive Media Design</t>
  </si>
  <si>
    <t>131209</t>
  </si>
  <si>
    <t>Kindergarten/Preschool Education and Teaching</t>
  </si>
  <si>
    <t>131210</t>
  </si>
  <si>
    <t>Early Childhood Education and Teaching</t>
  </si>
  <si>
    <t>130201</t>
  </si>
  <si>
    <t>Bilingual and Multilingual Education</t>
  </si>
  <si>
    <t>131401</t>
  </si>
  <si>
    <t>Teaching English as a Second or Foreign Language/ESL Language Instructor</t>
  </si>
  <si>
    <t>131202</t>
  </si>
  <si>
    <t>Elementary Education and Teaching</t>
  </si>
  <si>
    <t>131206</t>
  </si>
  <si>
    <t>Teacher Education, Multiple Levels</t>
  </si>
  <si>
    <t>131338</t>
  </si>
  <si>
    <t>Environmental Education</t>
  </si>
  <si>
    <t>131203</t>
  </si>
  <si>
    <t>Junior High/Intermediate/Middle School Education and Teaching</t>
  </si>
  <si>
    <t>131205</t>
  </si>
  <si>
    <t>Secondary Education and Teaching</t>
  </si>
  <si>
    <t>131335</t>
  </si>
  <si>
    <t>Psychology Teacher Education</t>
  </si>
  <si>
    <t>500901</t>
  </si>
  <si>
    <t>Music, General</t>
  </si>
  <si>
    <t>131001</t>
  </si>
  <si>
    <t>Special Education and Teaching, General</t>
  </si>
  <si>
    <t>131003</t>
  </si>
  <si>
    <t>Education/Teaching of Individuals with Hearing Impairments Including Deafness</t>
  </si>
  <si>
    <t>131005</t>
  </si>
  <si>
    <t>Education/Teaching of Individuals with Emotional Disturbances</t>
  </si>
  <si>
    <t>131006</t>
  </si>
  <si>
    <t>Education/Teaching of Individuals with Mental Retardation</t>
  </si>
  <si>
    <t>131007</t>
  </si>
  <si>
    <t>Education/Teaching of Individuals with Multiple Disabilities</t>
  </si>
  <si>
    <t>131008</t>
  </si>
  <si>
    <t>Education/Teaching of Individuals with Orthopedic and Other Physical Health Impairments</t>
  </si>
  <si>
    <t>131009</t>
  </si>
  <si>
    <t>Education/Teaching of Individuals with Vision Impairments Including Blindness</t>
  </si>
  <si>
    <t>131011</t>
  </si>
  <si>
    <t>Education/Teaching of Individuals with Specific Learning Disabilities</t>
  </si>
  <si>
    <t>131012</t>
  </si>
  <si>
    <t>Education/Teaching of Individuals with Speech or Language Impairments</t>
  </si>
  <si>
    <t>131013</t>
  </si>
  <si>
    <t>Education/Teaching of Individuals with Autism</t>
  </si>
  <si>
    <t>131014</t>
  </si>
  <si>
    <t>Education/Teaching of Individuals Who are Developmentally Delayed</t>
  </si>
  <si>
    <t>131015</t>
  </si>
  <si>
    <t>Education/Teaching of Individuals in Early Childhood Special Education Programs</t>
  </si>
  <si>
    <t>131016</t>
  </si>
  <si>
    <t>Education/Teaching of Individuals with Traumatic Brain Injuries</t>
  </si>
  <si>
    <t>131017</t>
  </si>
  <si>
    <t>Education/Teaching of Individuals in Elementary Special Education Programs</t>
  </si>
  <si>
    <t>131018</t>
  </si>
  <si>
    <t>Education/Teaching of Individuals in Junior High/Middle School Special Education Programs</t>
  </si>
  <si>
    <t>131019</t>
  </si>
  <si>
    <t>Education/Teaching of Individuals in Secondary Special Education Programs</t>
  </si>
  <si>
    <t>131099</t>
  </si>
  <si>
    <t>Special Education and Teaching, Other</t>
  </si>
  <si>
    <t>130202</t>
  </si>
  <si>
    <t>Multicultural Education</t>
  </si>
  <si>
    <t>130299</t>
  </si>
  <si>
    <t>Bilingual, Multilingual, and Multicultural Education, Other</t>
  </si>
  <si>
    <t>131201</t>
  </si>
  <si>
    <t>Adult and Continuing Education and Teaching</t>
  </si>
  <si>
    <t>131502</t>
  </si>
  <si>
    <t>Adult Literacy Tutor/Instructor</t>
  </si>
  <si>
    <t>130203</t>
  </si>
  <si>
    <t>Indian/Native American Education</t>
  </si>
  <si>
    <t>131207</t>
  </si>
  <si>
    <t>Montessori Teacher Education</t>
  </si>
  <si>
    <t>131208</t>
  </si>
  <si>
    <t>Waldorf/Steiner Teacher Education</t>
  </si>
  <si>
    <t>301401</t>
  </si>
  <si>
    <t>Museology/Museum Studies</t>
  </si>
  <si>
    <t>131334</t>
  </si>
  <si>
    <t>School Librarian/School Library Media Specialist</t>
  </si>
  <si>
    <t>250199</t>
  </si>
  <si>
    <t>Library Science and Administration, Other</t>
  </si>
  <si>
    <t>250301</t>
  </si>
  <si>
    <t>Library and Archives Assisting</t>
  </si>
  <si>
    <t>130501</t>
  </si>
  <si>
    <t>Educational/Instructional Technology</t>
  </si>
  <si>
    <t>010801</t>
  </si>
  <si>
    <t>Agricultural and Extension Education Services</t>
  </si>
  <si>
    <t>190401</t>
  </si>
  <si>
    <t>Family Resource Management Studies, General</t>
  </si>
  <si>
    <t>190402</t>
  </si>
  <si>
    <t>Consumer Economics</t>
  </si>
  <si>
    <t>190403</t>
  </si>
  <si>
    <t>Consumer Services and Advocacy</t>
  </si>
  <si>
    <t>190499</t>
  </si>
  <si>
    <t>Family and Consumer Economics and Related Services, Other</t>
  </si>
  <si>
    <t>190601</t>
  </si>
  <si>
    <t>Housing and Human Environments, General</t>
  </si>
  <si>
    <t>190605</t>
  </si>
  <si>
    <t>Home Furnishings and Equipment Installers</t>
  </si>
  <si>
    <t>190704</t>
  </si>
  <si>
    <t>Family Systems</t>
  </si>
  <si>
    <t>190706</t>
  </si>
  <si>
    <t>Child Development</t>
  </si>
  <si>
    <t>190707</t>
  </si>
  <si>
    <t>Family and Community Services</t>
  </si>
  <si>
    <t>190901</t>
  </si>
  <si>
    <t>Apparel and Textiles, General</t>
  </si>
  <si>
    <t>130301</t>
  </si>
  <si>
    <t>Curriculum and Instruction</t>
  </si>
  <si>
    <t>131501</t>
  </si>
  <si>
    <t>Teacher Assistant/Aide</t>
  </si>
  <si>
    <t>500705</t>
  </si>
  <si>
    <t>Drawing</t>
  </si>
  <si>
    <t>512703</t>
  </si>
  <si>
    <t>Medical Illustration/Medical Illustrator</t>
  </si>
  <si>
    <t>100304</t>
  </si>
  <si>
    <t>Animation, Interactive Technology, Video Graphics and Special Effects</t>
  </si>
  <si>
    <t>500402</t>
  </si>
  <si>
    <t>Commercial and Advertising Art</t>
  </si>
  <si>
    <t>500410</t>
  </si>
  <si>
    <t>Illustration</t>
  </si>
  <si>
    <t>190902</t>
  </si>
  <si>
    <t>Apparel and Textile Manufacture</t>
  </si>
  <si>
    <t>190904</t>
  </si>
  <si>
    <t>Textile Science</t>
  </si>
  <si>
    <t>190906</t>
  </si>
  <si>
    <t>Fashion and Fabric Consultant</t>
  </si>
  <si>
    <t>010802</t>
  </si>
  <si>
    <t>Agricultural Communication/Journalism</t>
  </si>
  <si>
    <t>500506</t>
  </si>
  <si>
    <t>Acting</t>
  </si>
  <si>
    <t>090404</t>
  </si>
  <si>
    <t>Photojournalism</t>
  </si>
  <si>
    <t>190202</t>
  </si>
  <si>
    <t>Family and Consumer Sciences/Human Sciences Communication</t>
  </si>
  <si>
    <t>091001</t>
  </si>
  <si>
    <t>Publishing</t>
  </si>
  <si>
    <t>161601</t>
  </si>
  <si>
    <t>American Sign Language (ASL)</t>
  </si>
  <si>
    <t>161603</t>
  </si>
  <si>
    <t>Sign Language Interpretation and Translation</t>
  </si>
  <si>
    <t>161699</t>
  </si>
  <si>
    <t>American Sign Language, Other</t>
  </si>
  <si>
    <t>100105</t>
  </si>
  <si>
    <t>Communications Technology/Technician</t>
  </si>
  <si>
    <t>100201</t>
  </si>
  <si>
    <t>Photographic and Film/Video Technology/Technician and Assistant</t>
  </si>
  <si>
    <t>100203</t>
  </si>
  <si>
    <t>Recording Arts Technology/Technician</t>
  </si>
  <si>
    <t>100202</t>
  </si>
  <si>
    <t>Radio and Television Broadcasting Technology/Technician</t>
  </si>
  <si>
    <t>100299</t>
  </si>
  <si>
    <t>Audiovisual Communications Technologies/Technicians, Other</t>
  </si>
  <si>
    <t>470103</t>
  </si>
  <si>
    <t>Communications Systems Installation and Repair Technology</t>
  </si>
  <si>
    <t>510502</t>
  </si>
  <si>
    <t>Advanced General Dentistry</t>
  </si>
  <si>
    <t>510509</t>
  </si>
  <si>
    <t>Pediatric Dentistry/Pedodontics</t>
  </si>
  <si>
    <t>600102</t>
  </si>
  <si>
    <t>Dental Public Health Residency Program</t>
  </si>
  <si>
    <t>600106</t>
  </si>
  <si>
    <t>Pediatric Dentistry Residency Program</t>
  </si>
  <si>
    <t>510507</t>
  </si>
  <si>
    <t>Oral/Maxillofacial Surgery</t>
  </si>
  <si>
    <t>600101</t>
  </si>
  <si>
    <t>Oral and Maxillofacial Surgery Residency Program</t>
  </si>
  <si>
    <t>510508</t>
  </si>
  <si>
    <t>Orthodontics/Orthodontology</t>
  </si>
  <si>
    <t>600105</t>
  </si>
  <si>
    <t>Orthodontics Residency Program</t>
  </si>
  <si>
    <t>510511</t>
  </si>
  <si>
    <t>Prosthodontics/Prosthodontology</t>
  </si>
  <si>
    <t>600108</t>
  </si>
  <si>
    <t>Prosthodontics Residency Program</t>
  </si>
  <si>
    <t>510503</t>
  </si>
  <si>
    <t>Oral Biology and Oral and Maxillofacial Pathology</t>
  </si>
  <si>
    <t>510505</t>
  </si>
  <si>
    <t>Dental Materials</t>
  </si>
  <si>
    <t>510506</t>
  </si>
  <si>
    <t>Endodontics/Endodontology</t>
  </si>
  <si>
    <t>510510</t>
  </si>
  <si>
    <t>Periodontics/Periodontology</t>
  </si>
  <si>
    <t>510599</t>
  </si>
  <si>
    <t>Advanced/Graduate Dentistry and Oral Sciences, Other</t>
  </si>
  <si>
    <t>600103</t>
  </si>
  <si>
    <t>Endodontics Residency Program</t>
  </si>
  <si>
    <t>600104</t>
  </si>
  <si>
    <t>Oral and Maxillofacial Pathology Residency Program</t>
  </si>
  <si>
    <t>600107</t>
  </si>
  <si>
    <t>Periodontology Residency Program</t>
  </si>
  <si>
    <t>600109</t>
  </si>
  <si>
    <t>Oral and Maxillofacial Radiology Residency Program</t>
  </si>
  <si>
    <t>600199</t>
  </si>
  <si>
    <t>Dental Residency Program, Other</t>
  </si>
  <si>
    <t>190501</t>
  </si>
  <si>
    <t>Foods, Nutrition, and Wellness Studies, General</t>
  </si>
  <si>
    <t>190504</t>
  </si>
  <si>
    <t>Human Nutrition</t>
  </si>
  <si>
    <t>190599</t>
  </si>
  <si>
    <t>Foods, Nutrition, and Related Services, Other</t>
  </si>
  <si>
    <t>513101</t>
  </si>
  <si>
    <t>Dietetics/Dietitian</t>
  </si>
  <si>
    <t>513102</t>
  </si>
  <si>
    <t>Clinical Nutrition/Nutritionist</t>
  </si>
  <si>
    <t>513199</t>
  </si>
  <si>
    <t>Dietetics and Clinical Nutrition Services, Other</t>
  </si>
  <si>
    <t>511701</t>
  </si>
  <si>
    <t>Optometry</t>
  </si>
  <si>
    <t>512003</t>
  </si>
  <si>
    <t>Pharmaceutics and Drug Design</t>
  </si>
  <si>
    <t>512004</t>
  </si>
  <si>
    <t>Medicinal and Pharmaceutical Chemistry</t>
  </si>
  <si>
    <t>512005</t>
  </si>
  <si>
    <t>Natural Products Chemistry and Pharmacognosy</t>
  </si>
  <si>
    <t>512006</t>
  </si>
  <si>
    <t>Clinical and Industrial Drug Development</t>
  </si>
  <si>
    <t>512007</t>
  </si>
  <si>
    <t>Pharmacoeconomics/Pharmaceutical Economics</t>
  </si>
  <si>
    <t>512008</t>
  </si>
  <si>
    <t>Clinical, Hospital, and Managed Care Pharmacy</t>
  </si>
  <si>
    <t>512009</t>
  </si>
  <si>
    <t>Industrial and Physical Pharmacy and Cosmetic Sciences</t>
  </si>
  <si>
    <t>600403</t>
  </si>
  <si>
    <t>Anesthesiology Residency Program</t>
  </si>
  <si>
    <t>511201</t>
  </si>
  <si>
    <t>Medicine</t>
  </si>
  <si>
    <t>511901</t>
  </si>
  <si>
    <t>Osteopathic Medicine/Osteopathy</t>
  </si>
  <si>
    <t>600413</t>
  </si>
  <si>
    <t>Family Medicine Residency Program</t>
  </si>
  <si>
    <t>600415</t>
  </si>
  <si>
    <t>Internal Medicine Residency Program</t>
  </si>
  <si>
    <t>600419</t>
  </si>
  <si>
    <t>Obstetrics and Gynecology Residency Program</t>
  </si>
  <si>
    <t>600425</t>
  </si>
  <si>
    <t>Pediatrics Residency Program</t>
  </si>
  <si>
    <t>600428</t>
  </si>
  <si>
    <t>Psychiatry Residency Program</t>
  </si>
  <si>
    <t>600501</t>
  </si>
  <si>
    <t>Addiction Psychiatry Residency Program</t>
  </si>
  <si>
    <t>600507</t>
  </si>
  <si>
    <t>Child and Adolescent Psychiatry Residency Program</t>
  </si>
  <si>
    <t>600518</t>
  </si>
  <si>
    <t>Forensic Psychiatry Residency Program</t>
  </si>
  <si>
    <t>600521</t>
  </si>
  <si>
    <t>Geriatric Psychiatry Residency Program</t>
  </si>
  <si>
    <t>600570</t>
  </si>
  <si>
    <t>Psychosomatic Medicine Residency Program</t>
  </si>
  <si>
    <t>600409</t>
  </si>
  <si>
    <t>Colon and Rectal Surgery Residency Program</t>
  </si>
  <si>
    <t>600414</t>
  </si>
  <si>
    <t>General Surgery Residency Program</t>
  </si>
  <si>
    <t>600416</t>
  </si>
  <si>
    <t>Neurological Surgery Residency Program</t>
  </si>
  <si>
    <t>600422</t>
  </si>
  <si>
    <t>Orthopedic Surgery Residency Program</t>
  </si>
  <si>
    <t>600427</t>
  </si>
  <si>
    <t>Plastic Surgery Residency Program</t>
  </si>
  <si>
    <t>600432</t>
  </si>
  <si>
    <t>Thoracic Surgery Residency Program</t>
  </si>
  <si>
    <t>600434</t>
  </si>
  <si>
    <t>Vascular Surgery Residency Program</t>
  </si>
  <si>
    <t>600510</t>
  </si>
  <si>
    <t>Congenital Cardiac Surgery Residency Program</t>
  </si>
  <si>
    <t>600547</t>
  </si>
  <si>
    <t>Orthopedic Surgery of the Spine Residency Program</t>
  </si>
  <si>
    <t>600558</t>
  </si>
  <si>
    <t>Pediatric Orthopedics Residency Program</t>
  </si>
  <si>
    <t>600565</t>
  </si>
  <si>
    <t>Pediatric Surgery Residency Program</t>
  </si>
  <si>
    <t>600569</t>
  </si>
  <si>
    <t>Plastic Surgery Within the Head and Neck Residency Program</t>
  </si>
  <si>
    <t>600578</t>
  </si>
  <si>
    <t>Surgery of the Hand Residency Program</t>
  </si>
  <si>
    <t>600579</t>
  </si>
  <si>
    <t>Surgical Critical Care Residency Program</t>
  </si>
  <si>
    <t>600401</t>
  </si>
  <si>
    <t>Aerospace Medicine Residency Program</t>
  </si>
  <si>
    <t>600405</t>
  </si>
  <si>
    <t>Clinical Biochemical Genetics Residency Program</t>
  </si>
  <si>
    <t>600406</t>
  </si>
  <si>
    <t>Clinical Cytogenetics Residency Program</t>
  </si>
  <si>
    <t>600407</t>
  </si>
  <si>
    <t>Clinical Genetics Residency Program</t>
  </si>
  <si>
    <t>600408</t>
  </si>
  <si>
    <t>Clinical Molecular Genetics Residency Program</t>
  </si>
  <si>
    <t>600412</t>
  </si>
  <si>
    <t>Emergency Medicine Residency Program</t>
  </si>
  <si>
    <t>600420</t>
  </si>
  <si>
    <t>Occupational Medicine Residency Program</t>
  </si>
  <si>
    <t>600423</t>
  </si>
  <si>
    <t>Otolaryngology Residency Program</t>
  </si>
  <si>
    <t>600502</t>
  </si>
  <si>
    <t>Adolescent Medicine Residency Program</t>
  </si>
  <si>
    <t>600503</t>
  </si>
  <si>
    <t>Blood Banking/Transfusion Medicine Residency Program</t>
  </si>
  <si>
    <t>600504</t>
  </si>
  <si>
    <t>Cardiovascular Disease Residency Program</t>
  </si>
  <si>
    <t>600506</t>
  </si>
  <si>
    <t>Child Abuse Pediatrics Residency Program</t>
  </si>
  <si>
    <t>600508</t>
  </si>
  <si>
    <t>Clinical Cardiac Electrophysiology Residency Program</t>
  </si>
  <si>
    <t>600511</t>
  </si>
  <si>
    <t>Critical Care Medicine Residency Program</t>
  </si>
  <si>
    <t>600514</t>
  </si>
  <si>
    <t>Developmental-Behavioral Pediatrics Residency Program</t>
  </si>
  <si>
    <t>600516</t>
  </si>
  <si>
    <t>Endocrinology, Diabetes and Metabolism Residency Program</t>
  </si>
  <si>
    <t>600519</t>
  </si>
  <si>
    <t>Gastroenterology Residency Program</t>
  </si>
  <si>
    <t>600520</t>
  </si>
  <si>
    <t>Geriatric Medicine Residency Program</t>
  </si>
  <si>
    <t>600522</t>
  </si>
  <si>
    <t>Gynecologic Oncology Residency Program</t>
  </si>
  <si>
    <t>600524</t>
  </si>
  <si>
    <t>Hematology Residency Program</t>
  </si>
  <si>
    <t>600525</t>
  </si>
  <si>
    <t>Hospice and Palliative Medicine Residency Program</t>
  </si>
  <si>
    <t>600526</t>
  </si>
  <si>
    <t>Immunopathology Residency Program</t>
  </si>
  <si>
    <t>600527</t>
  </si>
  <si>
    <t>Infectious Disease Residency Program</t>
  </si>
  <si>
    <t>600528</t>
  </si>
  <si>
    <t>Interventional Cardiology Residency Program</t>
  </si>
  <si>
    <t>600529</t>
  </si>
  <si>
    <t>Laboratory Medicine Residency Program</t>
  </si>
  <si>
    <t>600530</t>
  </si>
  <si>
    <t>Maternal and Fetal Medicine Residency Program</t>
  </si>
  <si>
    <t>600531</t>
  </si>
  <si>
    <t>Medical Biochemical Genetics Residency Program</t>
  </si>
  <si>
    <t>600532</t>
  </si>
  <si>
    <t>Medical Microbiology Residency Program</t>
  </si>
  <si>
    <t>600534</t>
  </si>
  <si>
    <t>Medical Oncology Residency Program</t>
  </si>
  <si>
    <t>600535</t>
  </si>
  <si>
    <t>Medical Toxicology Residency Program</t>
  </si>
  <si>
    <t>600537</t>
  </si>
  <si>
    <t>Musculoskeletal Oncology Residency Program</t>
  </si>
  <si>
    <t>600538</t>
  </si>
  <si>
    <t>Neonatal-Perinatal Medicine Residency Program</t>
  </si>
  <si>
    <t>600539</t>
  </si>
  <si>
    <t>Nephrology Residency Program</t>
  </si>
  <si>
    <t>600540</t>
  </si>
  <si>
    <t>Neurodevelopmental Disabilities Residency Program</t>
  </si>
  <si>
    <t>600541</t>
  </si>
  <si>
    <t>Neuromuscular Medicine Residency Program</t>
  </si>
  <si>
    <t>600544</t>
  </si>
  <si>
    <t>Neurotology Residency Program</t>
  </si>
  <si>
    <t>600548</t>
  </si>
  <si>
    <t>Pain Medicine Residency Program</t>
  </si>
  <si>
    <t>600549</t>
  </si>
  <si>
    <t>Pediatric Cardiology Residency Program</t>
  </si>
  <si>
    <t>600550</t>
  </si>
  <si>
    <t>Pediatric Critical Care Medicine Residency Program</t>
  </si>
  <si>
    <t>600552</t>
  </si>
  <si>
    <t>Pediatric Emergency Medicine Residency Program</t>
  </si>
  <si>
    <t>600553</t>
  </si>
  <si>
    <t>Pediatric Endocrinology Residency Program</t>
  </si>
  <si>
    <t>600554</t>
  </si>
  <si>
    <t>Pediatric Gastroenterology Residency Program</t>
  </si>
  <si>
    <t>600555</t>
  </si>
  <si>
    <t>Pediatric Hematology-Oncology Residency Program</t>
  </si>
  <si>
    <t>600556</t>
  </si>
  <si>
    <t>Pediatric Infectious Diseases Residency Program</t>
  </si>
  <si>
    <t>600557</t>
  </si>
  <si>
    <t>Pediatric Nephrology Residency Program</t>
  </si>
  <si>
    <t>600559</t>
  </si>
  <si>
    <t>Pediatric Otolaryngology Residency Program</t>
  </si>
  <si>
    <t>600561</t>
  </si>
  <si>
    <t>Pediatric Pulmonology Residency Program</t>
  </si>
  <si>
    <t>600564</t>
  </si>
  <si>
    <t>Pediatric Rheumatology Residency Program</t>
  </si>
  <si>
    <t>600566</t>
  </si>
  <si>
    <t>Pediatric Transplant Hepatology Residency Program</t>
  </si>
  <si>
    <t>600571</t>
  </si>
  <si>
    <t>Pulmonary Disease Residency Program</t>
  </si>
  <si>
    <t>600573</t>
  </si>
  <si>
    <t>Reproductive Endocrinology/Infertility Residency Program</t>
  </si>
  <si>
    <t>600574</t>
  </si>
  <si>
    <t>Rheumatology Residency Program</t>
  </si>
  <si>
    <t>600575</t>
  </si>
  <si>
    <t>Sleep Medicine Residency Program</t>
  </si>
  <si>
    <t>600576</t>
  </si>
  <si>
    <t>Spinal Cord Injury Medicine Residency Program</t>
  </si>
  <si>
    <t>600581</t>
  </si>
  <si>
    <t>Transplant Hepatology Residency Program</t>
  </si>
  <si>
    <t>600582</t>
  </si>
  <si>
    <t>Undersea and Hyperbaric Medicine Residency Program</t>
  </si>
  <si>
    <t>600584</t>
  </si>
  <si>
    <t>Vascular Neurology Residency Program</t>
  </si>
  <si>
    <t>600402</t>
  </si>
  <si>
    <t>Allergy and Immunology Residency Program</t>
  </si>
  <si>
    <t>600410</t>
  </si>
  <si>
    <t>Dermatology Residency Program</t>
  </si>
  <si>
    <t>600551</t>
  </si>
  <si>
    <t>Pediatric Dermatology Residency Program</t>
  </si>
  <si>
    <t>600499</t>
  </si>
  <si>
    <t>Medical Residency Programs - General Certificates, Other</t>
  </si>
  <si>
    <t>600599</t>
  </si>
  <si>
    <t>Medical Residency Programs - Subspecialty Certificates, Other</t>
  </si>
  <si>
    <t>600404</t>
  </si>
  <si>
    <t>Child Neurology Residency Program</t>
  </si>
  <si>
    <t>600417</t>
  </si>
  <si>
    <t>Neurology Residency Program</t>
  </si>
  <si>
    <t>600509</t>
  </si>
  <si>
    <t>Clinical Neurophysiology Residency Program</t>
  </si>
  <si>
    <t>600411</t>
  </si>
  <si>
    <t>Diagnostic Radiology Residency Program</t>
  </si>
  <si>
    <t>600418</t>
  </si>
  <si>
    <t>Nuclear Medicine Residency Program</t>
  </si>
  <si>
    <t>600430</t>
  </si>
  <si>
    <t>Radiation Oncology Residency Program</t>
  </si>
  <si>
    <t>600515</t>
  </si>
  <si>
    <t>Diagnostic Radiologic Physics Residency Program</t>
  </si>
  <si>
    <t>600533</t>
  </si>
  <si>
    <t>Medical Nuclear Physics Residency Program</t>
  </si>
  <si>
    <t>600545</t>
  </si>
  <si>
    <t>Nuclear Radiology Residency Program</t>
  </si>
  <si>
    <t>600562</t>
  </si>
  <si>
    <t>Pediatric Radiology Residency Program</t>
  </si>
  <si>
    <t>600572</t>
  </si>
  <si>
    <t>Radioisotopic Pathology Residency Program</t>
  </si>
  <si>
    <t>600580</t>
  </si>
  <si>
    <t>Therapeutic Radiologic Physics Residency Program</t>
  </si>
  <si>
    <t>600583</t>
  </si>
  <si>
    <t>Vascular and Interventional Radiology Residency Program</t>
  </si>
  <si>
    <t>600421</t>
  </si>
  <si>
    <t>Ophthalmology Residency Program</t>
  </si>
  <si>
    <t>600424</t>
  </si>
  <si>
    <t>Pathology Residency Program</t>
  </si>
  <si>
    <t>600505</t>
  </si>
  <si>
    <t>Chemical Pathology Residency Program</t>
  </si>
  <si>
    <t>600512</t>
  </si>
  <si>
    <t>Cytopathology Residency Program</t>
  </si>
  <si>
    <t>600513</t>
  </si>
  <si>
    <t>Dermatopathology Residency Program</t>
  </si>
  <si>
    <t>600517</t>
  </si>
  <si>
    <t>Forensic Pathology Residency Program</t>
  </si>
  <si>
    <t>600523</t>
  </si>
  <si>
    <t>Hematological Pathology Residency Program</t>
  </si>
  <si>
    <t>600536</t>
  </si>
  <si>
    <t>Molecular Genetic Pathology Residency Program</t>
  </si>
  <si>
    <t>600542</t>
  </si>
  <si>
    <t>Neuropathology Residency Program</t>
  </si>
  <si>
    <t>600560</t>
  </si>
  <si>
    <t>Pediatric Pathology Residency Program</t>
  </si>
  <si>
    <t>600426</t>
  </si>
  <si>
    <t>Physical Medicine and Rehabilitation Residency Program</t>
  </si>
  <si>
    <t>600563</t>
  </si>
  <si>
    <t>Pediatric Rehabilitation Medicine Residency Program</t>
  </si>
  <si>
    <t>600568</t>
  </si>
  <si>
    <t>Physical Medicine and Rehabilitation/Psychiatry Residency Program</t>
  </si>
  <si>
    <t>600429</t>
  </si>
  <si>
    <t>Public Health and General Preventive Medicine Residency Program</t>
  </si>
  <si>
    <t>600431</t>
  </si>
  <si>
    <t>Radiologic Physics Residency Program</t>
  </si>
  <si>
    <t>600543</t>
  </si>
  <si>
    <t>Neuroradiology Residency Program</t>
  </si>
  <si>
    <t>600546</t>
  </si>
  <si>
    <t>Orthopedic Sports Medicine Residency Program</t>
  </si>
  <si>
    <t>600577</t>
  </si>
  <si>
    <t>Sports Medicine Residency Program</t>
  </si>
  <si>
    <t>600433</t>
  </si>
  <si>
    <t>Urology Residency Program</t>
  </si>
  <si>
    <t>600567</t>
  </si>
  <si>
    <t>Pediatric Urology Residency Program</t>
  </si>
  <si>
    <t>510809</t>
  </si>
  <si>
    <t>Anesthesiologist Assistant</t>
  </si>
  <si>
    <t>512101</t>
  </si>
  <si>
    <t>Podiatric Medicine/Podiatry</t>
  </si>
  <si>
    <t>600601</t>
  </si>
  <si>
    <t>Podiatric Medicine and Surgery - 24 Residency Program</t>
  </si>
  <si>
    <t>600602</t>
  </si>
  <si>
    <t>Podiatric Medicine and Surgery - 36 Residency Program</t>
  </si>
  <si>
    <t>512311</t>
  </si>
  <si>
    <t>Kinesiotherapy/Kinesiotherapist</t>
  </si>
  <si>
    <t>510299</t>
  </si>
  <si>
    <t>Communication Disorders Sciences and Services, Other</t>
  </si>
  <si>
    <t>310505</t>
  </si>
  <si>
    <t>Kinesiology and Exercise Science</t>
  </si>
  <si>
    <t>512399</t>
  </si>
  <si>
    <t>Rehabilitation and Therapeutic Professions, Other</t>
  </si>
  <si>
    <t>513601</t>
  </si>
  <si>
    <t>Movement Therapy and Movement Education</t>
  </si>
  <si>
    <t>512502</t>
  </si>
  <si>
    <t>Veterinary Anatomy</t>
  </si>
  <si>
    <t>512503</t>
  </si>
  <si>
    <t>Veterinary Physiology</t>
  </si>
  <si>
    <t>512504</t>
  </si>
  <si>
    <t>Veterinary Microbiology and Immunobiology</t>
  </si>
  <si>
    <t>512505</t>
  </si>
  <si>
    <t>Veterinary Pathology and Pathobiology</t>
  </si>
  <si>
    <t>512506</t>
  </si>
  <si>
    <t>Veterinary Toxicology and Pharmacology</t>
  </si>
  <si>
    <t>512507</t>
  </si>
  <si>
    <t>Large Animal/Food Animal and Equine Surgery and Medicine</t>
  </si>
  <si>
    <t>512508</t>
  </si>
  <si>
    <t>Small/Companion Animal Surgery and Medicine</t>
  </si>
  <si>
    <t>512509</t>
  </si>
  <si>
    <t>Comparative and Laboratory Animal Medicine</t>
  </si>
  <si>
    <t>512510</t>
  </si>
  <si>
    <t>Veterinary Preventive Medicine, Epidemiology, and Public Health</t>
  </si>
  <si>
    <t>512511</t>
  </si>
  <si>
    <t>Veterinary Infectious Diseases</t>
  </si>
  <si>
    <t>512599</t>
  </si>
  <si>
    <t>Veterinary Biomedical and Clinical Sciences, Other</t>
  </si>
  <si>
    <t>600301</t>
  </si>
  <si>
    <t>Veterinary Anesthesiology Residency Program</t>
  </si>
  <si>
    <t>600302</t>
  </si>
  <si>
    <t>Veterinary Dentistry Residency Program</t>
  </si>
  <si>
    <t>600303</t>
  </si>
  <si>
    <t>Veterinary Dermatology Residency Program</t>
  </si>
  <si>
    <t>600304</t>
  </si>
  <si>
    <t>Veterinary Emergency and Critical Care Medicine Residency Program</t>
  </si>
  <si>
    <t>600305</t>
  </si>
  <si>
    <t>Veterinary Internal Medicine Residency Program</t>
  </si>
  <si>
    <t>600306</t>
  </si>
  <si>
    <t>Laboratory Animal Medicine Residency Program</t>
  </si>
  <si>
    <t>600307</t>
  </si>
  <si>
    <t>Veterinary Microbiology Residency Program</t>
  </si>
  <si>
    <t>600308</t>
  </si>
  <si>
    <t>Veterinary Nutrition Residency Program</t>
  </si>
  <si>
    <t>600309</t>
  </si>
  <si>
    <t>Veterinary Ophthalmology Residency Program</t>
  </si>
  <si>
    <t>600310</t>
  </si>
  <si>
    <t>Veterinary Pathology Residency Program</t>
  </si>
  <si>
    <t>600311</t>
  </si>
  <si>
    <t>Veterinary Practice Residency Program</t>
  </si>
  <si>
    <t>600312</t>
  </si>
  <si>
    <t>Veterinary Preventive Medicine Residency Program</t>
  </si>
  <si>
    <t>600313</t>
  </si>
  <si>
    <t>Veterinary Radiology Residency Program</t>
  </si>
  <si>
    <t>600314</t>
  </si>
  <si>
    <t>Veterinary Surgery Residency Program</t>
  </si>
  <si>
    <t>600315</t>
  </si>
  <si>
    <t>Theriogenology Residency Program</t>
  </si>
  <si>
    <t>600316</t>
  </si>
  <si>
    <t>Veterinary Toxicology Residency Program</t>
  </si>
  <si>
    <t>600317</t>
  </si>
  <si>
    <t>Zoological Medicine Residency Program</t>
  </si>
  <si>
    <t>600318</t>
  </si>
  <si>
    <t>Poultry Veterinarian Residency Program</t>
  </si>
  <si>
    <t>600319</t>
  </si>
  <si>
    <t>Veterinary Behaviorist Residency Program</t>
  </si>
  <si>
    <t>600320</t>
  </si>
  <si>
    <t>Veterinary Clinical Pharmacology Residency Program</t>
  </si>
  <si>
    <t>600399</t>
  </si>
  <si>
    <t>Veterinary Residency Programs, Other</t>
  </si>
  <si>
    <t>513814</t>
  </si>
  <si>
    <t>Critical Care Nursing</t>
  </si>
  <si>
    <t>513815</t>
  </si>
  <si>
    <t>Occupational and Environmental Health Nursing</t>
  </si>
  <si>
    <t>513820</t>
  </si>
  <si>
    <t>Clinical Nurse Leader</t>
  </si>
  <si>
    <t>513304</t>
  </si>
  <si>
    <t>Homeopathic Medicine/Homeopathy</t>
  </si>
  <si>
    <t>513305</t>
  </si>
  <si>
    <t>Ayurvedic Medicine/Ayurveda</t>
  </si>
  <si>
    <t>513306</t>
  </si>
  <si>
    <t>Holistic Health</t>
  </si>
  <si>
    <t>513401</t>
  </si>
  <si>
    <t>Direct Entry Midwifery</t>
  </si>
  <si>
    <t>513701</t>
  </si>
  <si>
    <t>Aromatherapy</t>
  </si>
  <si>
    <t>513703</t>
  </si>
  <si>
    <t>Polarity Therapy</t>
  </si>
  <si>
    <t>513704</t>
  </si>
  <si>
    <t>Reiki</t>
  </si>
  <si>
    <t>513301</t>
  </si>
  <si>
    <t>Acupuncture and Oriental Medicine</t>
  </si>
  <si>
    <t>513303</t>
  </si>
  <si>
    <t>Naturopathic Medicine/Naturopathy</t>
  </si>
  <si>
    <t>513300</t>
  </si>
  <si>
    <t>Alternative and Complementary Medicine and Medical Systems, General</t>
  </si>
  <si>
    <t>513399</t>
  </si>
  <si>
    <t>Alternative and Complementary Medicine and Medical Systems, Other</t>
  </si>
  <si>
    <t>511007</t>
  </si>
  <si>
    <t>Histologic Technology/Histotechnologist</t>
  </si>
  <si>
    <t>511010</t>
  </si>
  <si>
    <t>Cytogenetics/Genetics/Clinical Genetics Technology/Technologist</t>
  </si>
  <si>
    <t>511099</t>
  </si>
  <si>
    <t>Clinical/Medical Laboratory Science and Allied Professions, Other</t>
  </si>
  <si>
    <t>511008</t>
  </si>
  <si>
    <t>Histologic Technician</t>
  </si>
  <si>
    <t>510915</t>
  </si>
  <si>
    <t>Cardiopulmonary Technology/Technologist</t>
  </si>
  <si>
    <t>510911</t>
  </si>
  <si>
    <t>Radiologic Technology/Science - Radiographer</t>
  </si>
  <si>
    <t>510919</t>
  </si>
  <si>
    <t>Mammography Technician/Technology</t>
  </si>
  <si>
    <t>510920</t>
  </si>
  <si>
    <t>Magnetic Resonance Imaging (MRI) Technology/Technician</t>
  </si>
  <si>
    <t>513103</t>
  </si>
  <si>
    <t>Dietetic Technician</t>
  </si>
  <si>
    <t>513104</t>
  </si>
  <si>
    <t>Dietitian Assistant</t>
  </si>
  <si>
    <t>511502</t>
  </si>
  <si>
    <t>Psychiatric/Mental Health Services Technician</t>
  </si>
  <si>
    <t>510812</t>
  </si>
  <si>
    <t>Respiratory Therapy Technician/Assistant</t>
  </si>
  <si>
    <t>510811</t>
  </si>
  <si>
    <t>Pathology/Pathologist Assistant</t>
  </si>
  <si>
    <t>511012</t>
  </si>
  <si>
    <t>Sterile Processing Technology/Technician</t>
  </si>
  <si>
    <t>511802</t>
  </si>
  <si>
    <t>Optometric Technician/Assistant</t>
  </si>
  <si>
    <t>511803</t>
  </si>
  <si>
    <t>Ophthalmic Technician/Technologist</t>
  </si>
  <si>
    <t>511804</t>
  </si>
  <si>
    <t>Orthoptics/Orthoptist</t>
  </si>
  <si>
    <t>513901</t>
  </si>
  <si>
    <t>Licensed Practical/Vocational Nurse Training</t>
  </si>
  <si>
    <t>513999</t>
  </si>
  <si>
    <t>Practical Nursing, Vocational Nursing and Nursing Assistants, Other</t>
  </si>
  <si>
    <t>510707</t>
  </si>
  <si>
    <t>Health Information/Medical Records Technology/Technician</t>
  </si>
  <si>
    <t>510713</t>
  </si>
  <si>
    <t>Medical Insurance Coding Specialist/Coder</t>
  </si>
  <si>
    <t>511801</t>
  </si>
  <si>
    <t>Opticianry/Ophthalmic Dispensing Optician</t>
  </si>
  <si>
    <t>510918</t>
  </si>
  <si>
    <t>Hearing Instrument Specialist</t>
  </si>
  <si>
    <t>510914</t>
  </si>
  <si>
    <t>Gene/Genetic Therapy</t>
  </si>
  <si>
    <t>511011</t>
  </si>
  <si>
    <t>Renal/Dialysis Technologist/Technician</t>
  </si>
  <si>
    <t>510917</t>
  </si>
  <si>
    <t>Polysomnography</t>
  </si>
  <si>
    <t>511006</t>
  </si>
  <si>
    <t>Ophthalmic Laboratory Technology/Technician</t>
  </si>
  <si>
    <t>510814</t>
  </si>
  <si>
    <t>Radiologist Assistant</t>
  </si>
  <si>
    <t>150701</t>
  </si>
  <si>
    <t>Occupational Safety and Health Technology/Technician</t>
  </si>
  <si>
    <t>150703</t>
  </si>
  <si>
    <t>Industrial Safety Technology/Technician</t>
  </si>
  <si>
    <t>310507</t>
  </si>
  <si>
    <t>Physical Fitness Technician</t>
  </si>
  <si>
    <t>510913</t>
  </si>
  <si>
    <t>Athletic Training/Trainer</t>
  </si>
  <si>
    <t>511509</t>
  </si>
  <si>
    <t>Genetic Counseling/Counselor</t>
  </si>
  <si>
    <t>513302</t>
  </si>
  <si>
    <t>Traditional Chinese Medicine and Chinese Herbology</t>
  </si>
  <si>
    <t>513702</t>
  </si>
  <si>
    <t>Herbalism/Herbalist</t>
  </si>
  <si>
    <t>512602</t>
  </si>
  <si>
    <t>Home Health Aide/Home Attendant</t>
  </si>
  <si>
    <t>512601</t>
  </si>
  <si>
    <t>Health Aide</t>
  </si>
  <si>
    <t>513902</t>
  </si>
  <si>
    <t>Nursing Assistant/Aide and Patient Care Assistant/Aide</t>
  </si>
  <si>
    <t>512604</t>
  </si>
  <si>
    <t>Rehabilitation Aide</t>
  </si>
  <si>
    <t>510806</t>
  </si>
  <si>
    <t>Physical Therapy Technician/Assistant</t>
  </si>
  <si>
    <t>513503</t>
  </si>
  <si>
    <t>Somatic Bodywork</t>
  </si>
  <si>
    <t>510710</t>
  </si>
  <si>
    <t>Medical Office Assistant/Specialist</t>
  </si>
  <si>
    <t>510712</t>
  </si>
  <si>
    <t>Medical Reception/Receptionist</t>
  </si>
  <si>
    <t>510716</t>
  </si>
  <si>
    <t>Medical Administrative/Executive Assistant and Medical Secretary</t>
  </si>
  <si>
    <t>510801</t>
  </si>
  <si>
    <t>Medical/Clinical Assistant</t>
  </si>
  <si>
    <t>510813</t>
  </si>
  <si>
    <t>Chiropractic Assistant/Technician</t>
  </si>
  <si>
    <t>510708</t>
  </si>
  <si>
    <t>Medical Transcription/Transcriptionist</t>
  </si>
  <si>
    <t>511009</t>
  </si>
  <si>
    <t>Phlebotomy Technician/Phlebotomist</t>
  </si>
  <si>
    <t>510815</t>
  </si>
  <si>
    <t>Lactation Consultant</t>
  </si>
  <si>
    <t>512603</t>
  </si>
  <si>
    <t>Medication Aide</t>
  </si>
  <si>
    <t>510816</t>
  </si>
  <si>
    <t>Speech-Language Pathology Assistant</t>
  </si>
  <si>
    <t>030208</t>
  </si>
  <si>
    <t>Natural Resources Law Enforcement and Protective Services</t>
  </si>
  <si>
    <t>430201</t>
  </si>
  <si>
    <t>Fire Prevention and Safety Technology/Technician</t>
  </si>
  <si>
    <t>430203</t>
  </si>
  <si>
    <t>Fire Science/Fire-fighting</t>
  </si>
  <si>
    <t>430299</t>
  </si>
  <si>
    <t>Fire Protection, Other</t>
  </si>
  <si>
    <t>430112</t>
  </si>
  <si>
    <t>Securities Services Administration/Management</t>
  </si>
  <si>
    <t>430399</t>
  </si>
  <si>
    <t>Homeland Security, Other</t>
  </si>
  <si>
    <t>430206</t>
  </si>
  <si>
    <t>Wildland/Forest Firefighting and Investigation</t>
  </si>
  <si>
    <t>430205</t>
  </si>
  <si>
    <t>Fire/Arson Investigation and Prevention</t>
  </si>
  <si>
    <t>030204</t>
  </si>
  <si>
    <t>Natural Resource Economics</t>
  </si>
  <si>
    <t>030301</t>
  </si>
  <si>
    <t>Fishing and Fisheries Sciences and Management</t>
  </si>
  <si>
    <t>120500</t>
  </si>
  <si>
    <t>Cooking and Related Culinary Arts, General</t>
  </si>
  <si>
    <t>120501</t>
  </si>
  <si>
    <t>Baking and Pastry Arts/Baker/Pastry Chef</t>
  </si>
  <si>
    <t>120503</t>
  </si>
  <si>
    <t>Culinary Arts/Chef Training</t>
  </si>
  <si>
    <t>120507</t>
  </si>
  <si>
    <t>Food Service, Waiter/Waitress, and Dining Room Management/Manager</t>
  </si>
  <si>
    <t>120505</t>
  </si>
  <si>
    <t>Food Preparation/Professional Cooking/Kitchen Assistant</t>
  </si>
  <si>
    <t>120508</t>
  </si>
  <si>
    <t>Institutional Food Workers</t>
  </si>
  <si>
    <t>120502</t>
  </si>
  <si>
    <t>Bartending/Bartender</t>
  </si>
  <si>
    <t>460401</t>
  </si>
  <si>
    <t>Building/Property Maintenance</t>
  </si>
  <si>
    <t>120412</t>
  </si>
  <si>
    <t>Salon/Beauty Salon Management/Manager</t>
  </si>
  <si>
    <t>010504</t>
  </si>
  <si>
    <t>Dog/Pet/Animal Grooming</t>
  </si>
  <si>
    <t>120303</t>
  </si>
  <si>
    <t>Mortuary Science and Embalming/Embalmer</t>
  </si>
  <si>
    <t>120402</t>
  </si>
  <si>
    <t>Barbering/Barber</t>
  </si>
  <si>
    <t>120407</t>
  </si>
  <si>
    <t>Hair Styling/Stylist and Hair Design</t>
  </si>
  <si>
    <t>120413</t>
  </si>
  <si>
    <t>Cosmetology, Barber/Styling, and Nail Instructor</t>
  </si>
  <si>
    <t>120401</t>
  </si>
  <si>
    <t>Cosmetology/Cosmetologist, General</t>
  </si>
  <si>
    <t>120404</t>
  </si>
  <si>
    <t>Electrolysis/Electrology and Electrolysis Technician</t>
  </si>
  <si>
    <t>120406</t>
  </si>
  <si>
    <t>Make-Up Artist/Specialist</t>
  </si>
  <si>
    <t>120411</t>
  </si>
  <si>
    <t>Permanent Cosmetics/Makeup and Tattooing</t>
  </si>
  <si>
    <t>120499</t>
  </si>
  <si>
    <t>Cosmetology and Related Personal Grooming Arts, Other</t>
  </si>
  <si>
    <t>120410</t>
  </si>
  <si>
    <t>Nail Technician/Specialist and Manicurist</t>
  </si>
  <si>
    <t>120408</t>
  </si>
  <si>
    <t>Facial Treatment Specialist/Facialist</t>
  </si>
  <si>
    <t>120409</t>
  </si>
  <si>
    <t>Aesthetician/Esthetician and Skin Care Specialist</t>
  </si>
  <si>
    <t>120414</t>
  </si>
  <si>
    <t>Master Aesthetician/Esthetician</t>
  </si>
  <si>
    <t>190709</t>
  </si>
  <si>
    <t>Child Care Provider/Assistant</t>
  </si>
  <si>
    <t>513602</t>
  </si>
  <si>
    <t>Yoga Teacher Training/Yoga Therapy</t>
  </si>
  <si>
    <t>010608</t>
  </si>
  <si>
    <t>Floriculture/Floristry Operations and Management</t>
  </si>
  <si>
    <t>520208</t>
  </si>
  <si>
    <t>E-Commerce/Electronic Commerce</t>
  </si>
  <si>
    <t>521803</t>
  </si>
  <si>
    <t>Retailing and Retail Operations</t>
  </si>
  <si>
    <t>521804</t>
  </si>
  <si>
    <t>Selling Skills and Sales Operations</t>
  </si>
  <si>
    <t>521909</t>
  </si>
  <si>
    <t>Special Products Marketing Operations</t>
  </si>
  <si>
    <t>521907</t>
  </si>
  <si>
    <t>Vehicle and Vehicle Parts and Accessories Marketing Operations</t>
  </si>
  <si>
    <t>521908</t>
  </si>
  <si>
    <t>Business and Personal/Financial Services Marketing Operations</t>
  </si>
  <si>
    <t>521905</t>
  </si>
  <si>
    <t>Tourism and Travel Services Marketing Operations</t>
  </si>
  <si>
    <t>521903</t>
  </si>
  <si>
    <t>Fashion Modeling</t>
  </si>
  <si>
    <t>521901</t>
  </si>
  <si>
    <t>Auctioneering</t>
  </si>
  <si>
    <t>510705</t>
  </si>
  <si>
    <t>Medical Office Management/Administration</t>
  </si>
  <si>
    <t>520204</t>
  </si>
  <si>
    <t>Office Management and Supervision</t>
  </si>
  <si>
    <t>520207</t>
  </si>
  <si>
    <t>Customer Service Management</t>
  </si>
  <si>
    <t>520408</t>
  </si>
  <si>
    <t>General Office Occupations and Clerical Services</t>
  </si>
  <si>
    <t>520406</t>
  </si>
  <si>
    <t>Receptionist</t>
  </si>
  <si>
    <t>520411</t>
  </si>
  <si>
    <t>Customer Service Support/Call Center/Teleservice Operation</t>
  </si>
  <si>
    <t>520410</t>
  </si>
  <si>
    <t>Traffic, Customs, and Transportation Clerk/Technician</t>
  </si>
  <si>
    <t>520409</t>
  </si>
  <si>
    <t>Parts, Warehousing, and Inventory Management Operations</t>
  </si>
  <si>
    <t>520401</t>
  </si>
  <si>
    <t>Administrative Assistant and Secretarial Science, General</t>
  </si>
  <si>
    <t>520402</t>
  </si>
  <si>
    <t>Executive Assistant/Executive Secretary</t>
  </si>
  <si>
    <t>220301</t>
  </si>
  <si>
    <t>Legal Administrative Assistant/Secretary</t>
  </si>
  <si>
    <t>510714</t>
  </si>
  <si>
    <t>Medical Insurance Specialist/Medical Biller</t>
  </si>
  <si>
    <t>100305</t>
  </si>
  <si>
    <t>Graphic and Printing Equipment Operator, General Production</t>
  </si>
  <si>
    <t>110601</t>
  </si>
  <si>
    <t>Data Entry/Microcomputer Applications, General</t>
  </si>
  <si>
    <t>520407</t>
  </si>
  <si>
    <t>Business/Office Automation/Technology/Data Entry</t>
  </si>
  <si>
    <t>110602</t>
  </si>
  <si>
    <t>Word Processing</t>
  </si>
  <si>
    <t>100303</t>
  </si>
  <si>
    <t>Prepress/Desktop Publishing and Digital Imaging Design</t>
  </si>
  <si>
    <t>490202</t>
  </si>
  <si>
    <t>Construction/Heavy Equipment/Earthmoving Equipment Operation</t>
  </si>
  <si>
    <t>460000</t>
  </si>
  <si>
    <t>Construction Trades, General</t>
  </si>
  <si>
    <t>460101</t>
  </si>
  <si>
    <t>Mason/Masonry</t>
  </si>
  <si>
    <t>460201</t>
  </si>
  <si>
    <t>Carpentry/Carpenter</t>
  </si>
  <si>
    <t>460302</t>
  </si>
  <si>
    <t>Electrician</t>
  </si>
  <si>
    <t>460402</t>
  </si>
  <si>
    <t>Concrete Finishing/Concrete Finisher</t>
  </si>
  <si>
    <t>460403</t>
  </si>
  <si>
    <t>Building/Home/Construction Inspection/Inspector</t>
  </si>
  <si>
    <t>460404</t>
  </si>
  <si>
    <t>Drywall Installation/Drywaller</t>
  </si>
  <si>
    <t>460406</t>
  </si>
  <si>
    <t>Glazier</t>
  </si>
  <si>
    <t>460408</t>
  </si>
  <si>
    <t>Painting/Painter and Wall Coverer</t>
  </si>
  <si>
    <t>460410</t>
  </si>
  <si>
    <t>Roofer</t>
  </si>
  <si>
    <t>460412</t>
  </si>
  <si>
    <t>Building/Construction Site Management/Manager</t>
  </si>
  <si>
    <t>460413</t>
  </si>
  <si>
    <t>Carpet, Floor, and Tile Worker</t>
  </si>
  <si>
    <t>460414</t>
  </si>
  <si>
    <t>Insulator</t>
  </si>
  <si>
    <t>460502</t>
  </si>
  <si>
    <t>Pipefitting/Pipefitter and Sprinkler Fitter</t>
  </si>
  <si>
    <t>460503</t>
  </si>
  <si>
    <t>Plumbing Technology/Plumber</t>
  </si>
  <si>
    <t>460504</t>
  </si>
  <si>
    <t>Well Drilling/Driller</t>
  </si>
  <si>
    <t>460505</t>
  </si>
  <si>
    <t>Blasting/Blaster</t>
  </si>
  <si>
    <t>480801</t>
  </si>
  <si>
    <t>Boilermaking/Boilermaker</t>
  </si>
  <si>
    <t>490206</t>
  </si>
  <si>
    <t>Mobil Crane Operation/Operator</t>
  </si>
  <si>
    <t>460599</t>
  </si>
  <si>
    <t>Plumbing and Related Water Supply Services, Other</t>
  </si>
  <si>
    <t>480506</t>
  </si>
  <si>
    <t>Sheet Metal Technology/Sheetworking</t>
  </si>
  <si>
    <t>460411</t>
  </si>
  <si>
    <t>Metal Building Assembly/Assembler</t>
  </si>
  <si>
    <t>470303</t>
  </si>
  <si>
    <t>Industrial Mechanics and Maintenance Technology</t>
  </si>
  <si>
    <t>150508</t>
  </si>
  <si>
    <t>Hazardous Materials Management and Waste Technology/Technician</t>
  </si>
  <si>
    <t>490207</t>
  </si>
  <si>
    <t>Flagging and Traffic Control</t>
  </si>
  <si>
    <t>460301</t>
  </si>
  <si>
    <t>Electrical and Power Transmission Installation/Installer, General</t>
  </si>
  <si>
    <t>460303</t>
  </si>
  <si>
    <t>Lineworker</t>
  </si>
  <si>
    <t>470600</t>
  </si>
  <si>
    <t>Vehicle Maintenance and Repair Technologies, General</t>
  </si>
  <si>
    <t>470617</t>
  </si>
  <si>
    <t>High Performance and Custom Engine Technician/Mechanic</t>
  </si>
  <si>
    <t>470618</t>
  </si>
  <si>
    <t>Recreation Vehicle (RV) Service Technician</t>
  </si>
  <si>
    <t>470102</t>
  </si>
  <si>
    <t>Business Machine Repair</t>
  </si>
  <si>
    <t>470104</t>
  </si>
  <si>
    <t>Computer Installation and Repair Technology/Technician</t>
  </si>
  <si>
    <t>470609</t>
  </si>
  <si>
    <t>Avionics Maintenance Technology/Technician</t>
  </si>
  <si>
    <t>470101</t>
  </si>
  <si>
    <t>Electrical/Electronics Equipment Installation and Repair, General</t>
  </si>
  <si>
    <t>470604</t>
  </si>
  <si>
    <t>Automobile/Automotive Mechanics Technology/Technician</t>
  </si>
  <si>
    <t>470105</t>
  </si>
  <si>
    <t>Industrial Electronics Technology/Technician</t>
  </si>
  <si>
    <t>470110</t>
  </si>
  <si>
    <t>Security System Installation, Repair, and Inspection Technology/Technician</t>
  </si>
  <si>
    <t>010205</t>
  </si>
  <si>
    <t>Agricultural Mechanics and Equipment/Machine Technology</t>
  </si>
  <si>
    <t>470607</t>
  </si>
  <si>
    <t>Airframe Mechanics and Aircraft Maintenance Technology/Technician</t>
  </si>
  <si>
    <t>470608</t>
  </si>
  <si>
    <t>Aircraft Powerplant Technology/Technician</t>
  </si>
  <si>
    <t>150803</t>
  </si>
  <si>
    <t>Automotive Engineering Technology/Technician</t>
  </si>
  <si>
    <t>470613</t>
  </si>
  <si>
    <t>Medium/Heavy Vehicle and Truck Technology/Technician</t>
  </si>
  <si>
    <t>470612</t>
  </si>
  <si>
    <t>Vehicle Emissions Inspection and Maintenance Technology/Technician</t>
  </si>
  <si>
    <t>470614</t>
  </si>
  <si>
    <t>Alternative Fuel Vehicle Technology/Technician</t>
  </si>
  <si>
    <t>470605</t>
  </si>
  <si>
    <t>Diesel Mechanics Technology/Technician</t>
  </si>
  <si>
    <t>470302</t>
  </si>
  <si>
    <t>Heavy Equipment Maintenance Technology/Technician</t>
  </si>
  <si>
    <t>470606</t>
  </si>
  <si>
    <t>Small Engine Mechanics and Repair Technology/Technician</t>
  </si>
  <si>
    <t>470616</t>
  </si>
  <si>
    <t>Marine Maintenance/Fitter and Ship Repair Technology/Technician</t>
  </si>
  <si>
    <t>470611</t>
  </si>
  <si>
    <t>Motorcycle Maintenance and Repair Technology/Technician</t>
  </si>
  <si>
    <t>470610</t>
  </si>
  <si>
    <t>Bicycle Mechanics and Repair Technology/Technician</t>
  </si>
  <si>
    <t>470201</t>
  </si>
  <si>
    <t>Heating, Air Conditioning, Ventilation and Refrigeration Maintenance Technology/Technician</t>
  </si>
  <si>
    <t>470106</t>
  </si>
  <si>
    <t>Appliance Installation and Repair Technology/Technician</t>
  </si>
  <si>
    <t>460399</t>
  </si>
  <si>
    <t>Electrical and Power Transmission Installers, Other</t>
  </si>
  <si>
    <t>470404</t>
  </si>
  <si>
    <t>Musical Instrument Fabrication and Repair</t>
  </si>
  <si>
    <t>470408</t>
  </si>
  <si>
    <t>Watchmaking and Jewelrymaking</t>
  </si>
  <si>
    <t>470499</t>
  </si>
  <si>
    <t>Precision Systems Maintenance and Repair Technologies, Other</t>
  </si>
  <si>
    <t>490304</t>
  </si>
  <si>
    <t>Diver, Professional and Instructor</t>
  </si>
  <si>
    <t>470403</t>
  </si>
  <si>
    <t>Locksmithing and Safe Repair</t>
  </si>
  <si>
    <t>470402</t>
  </si>
  <si>
    <t>Gunsmithing/Gunsmith</t>
  </si>
  <si>
    <t>470409</t>
  </si>
  <si>
    <t>Parts and Warehousing Operations and Maintenance Technology/Technician</t>
  </si>
  <si>
    <t>470615</t>
  </si>
  <si>
    <t>Engine Machinist</t>
  </si>
  <si>
    <t>480503</t>
  </si>
  <si>
    <t>Machine Shop Technology/Assistant</t>
  </si>
  <si>
    <t>480511</t>
  </si>
  <si>
    <t>Metal Fabricator</t>
  </si>
  <si>
    <t>120506</t>
  </si>
  <si>
    <t>Meat Cutting/Meat Cutter</t>
  </si>
  <si>
    <t>480510</t>
  </si>
  <si>
    <t>Computer Numerically Controlled (CNC) Machinist Technology/CNC Machinist</t>
  </si>
  <si>
    <t>480501</t>
  </si>
  <si>
    <t>Machine Tool Technology/Machinist</t>
  </si>
  <si>
    <t>480509</t>
  </si>
  <si>
    <t>Ironworking/Ironworker</t>
  </si>
  <si>
    <t>480507</t>
  </si>
  <si>
    <t>Tool and Die Technology/Technician</t>
  </si>
  <si>
    <t>480508</t>
  </si>
  <si>
    <t>Welding Technology/Welder</t>
  </si>
  <si>
    <t>480599</t>
  </si>
  <si>
    <t>Precision Metal Working, Other</t>
  </si>
  <si>
    <t>100301</t>
  </si>
  <si>
    <t>Graphic Communications, General</t>
  </si>
  <si>
    <t>100302</t>
  </si>
  <si>
    <t>Printing Management</t>
  </si>
  <si>
    <t>100306</t>
  </si>
  <si>
    <t>Platemaker/Imager</t>
  </si>
  <si>
    <t>100307</t>
  </si>
  <si>
    <t>Printing Press Operator</t>
  </si>
  <si>
    <t>100399</t>
  </si>
  <si>
    <t>Graphic Communications, Other</t>
  </si>
  <si>
    <t>480304</t>
  </si>
  <si>
    <t>Shoe, Boot and Leather Repair</t>
  </si>
  <si>
    <t>480303</t>
  </si>
  <si>
    <t>Upholstery/Upholsterer</t>
  </si>
  <si>
    <t>480703</t>
  </si>
  <si>
    <t>Cabinetmaking and Millwork</t>
  </si>
  <si>
    <t>480702</t>
  </si>
  <si>
    <t>Furniture Design and Manufacturing</t>
  </si>
  <si>
    <t>480701</t>
  </si>
  <si>
    <t>Woodworking, General</t>
  </si>
  <si>
    <t>480799</t>
  </si>
  <si>
    <t>Woodworking, Other</t>
  </si>
  <si>
    <t>150506</t>
  </si>
  <si>
    <t>Water Quality and Wastewater Treatment Management and Recycling Technology/Technician</t>
  </si>
  <si>
    <t>150702</t>
  </si>
  <si>
    <t>Quality Control Technology/Technician</t>
  </si>
  <si>
    <t>490208</t>
  </si>
  <si>
    <t>Railroad and Railway Transportation</t>
  </si>
  <si>
    <t>490102</t>
  </si>
  <si>
    <t>Airline/Commercial/Professional Pilot and Flight Crew</t>
  </si>
  <si>
    <t>490108</t>
  </si>
  <si>
    <t>Flight Instructor</t>
  </si>
  <si>
    <t>490105</t>
  </si>
  <si>
    <t>Air Traffic Controller</t>
  </si>
  <si>
    <t>490106</t>
  </si>
  <si>
    <t>Airline Flight Attendant</t>
  </si>
  <si>
    <t>510810</t>
  </si>
  <si>
    <t>Emergency Care Attendant (EMT Ambulance)</t>
  </si>
  <si>
    <t>490303</t>
  </si>
  <si>
    <t>Commercial Fishing</t>
  </si>
  <si>
    <t>490309</t>
  </si>
  <si>
    <t>Marine Science/Merchant Marine Officer</t>
  </si>
  <si>
    <t>280605</t>
  </si>
  <si>
    <t>Weapons of Mass Destruction</t>
  </si>
  <si>
    <t>290407</t>
  </si>
  <si>
    <t>Missile and Space Systems Technology</t>
  </si>
  <si>
    <t>290204</t>
  </si>
  <si>
    <t>Command &amp; Control (C3, C4I) Systems and Operations</t>
  </si>
  <si>
    <t>290205</t>
  </si>
  <si>
    <t>Information Operations/Joint Information Operations</t>
  </si>
  <si>
    <t>290206</t>
  </si>
  <si>
    <t>Information/Psychological Warfare and Military Media Relations</t>
  </si>
  <si>
    <t>290207</t>
  </si>
  <si>
    <t>Cyber/Electronic Operations and Warfare</t>
  </si>
  <si>
    <t>290299</t>
  </si>
  <si>
    <t>Intelligence, Command Control and Information Operations, Other</t>
  </si>
  <si>
    <t>290405</t>
  </si>
  <si>
    <t>Joint Command/Task Force (C3, C4I) Systems</t>
  </si>
  <si>
    <t>290406</t>
  </si>
  <si>
    <t>Military Information Systems Technology</t>
  </si>
  <si>
    <t>280602</t>
  </si>
  <si>
    <t>Military and Strategic Leadership</t>
  </si>
  <si>
    <t>280506</t>
  </si>
  <si>
    <t>Special, Irregular and Counterterrorist Operations</t>
  </si>
  <si>
    <t>290404</t>
  </si>
  <si>
    <t>Explosive Ordinance/Bomb Disposal</t>
  </si>
  <si>
    <t>280503</t>
  </si>
  <si>
    <t>Military Operational Art and Science/Studies</t>
  </si>
  <si>
    <t>280504</t>
  </si>
  <si>
    <t>Advanced Military and Operational Studies</t>
  </si>
  <si>
    <t>280505</t>
  </si>
  <si>
    <t>Naval Science and Operational Studies</t>
  </si>
  <si>
    <t>280599</t>
  </si>
  <si>
    <t>Military Science and Operational Studies, Other</t>
  </si>
  <si>
    <t>280601</t>
  </si>
  <si>
    <t>Strategic Studies, General</t>
  </si>
  <si>
    <t>280604</t>
  </si>
  <si>
    <t>Joint Operations Planning and Strategy</t>
  </si>
  <si>
    <t>290301</t>
  </si>
  <si>
    <t>Combat Systems Engineering</t>
  </si>
  <si>
    <t>290408</t>
  </si>
  <si>
    <t>Munitions Systems/Ordinance Technology</t>
  </si>
  <si>
    <t>290303</t>
  </si>
  <si>
    <t>Engineering Acoustics</t>
  </si>
  <si>
    <t>290306</t>
  </si>
  <si>
    <t>Operational Oceanography</t>
  </si>
  <si>
    <t>290307</t>
  </si>
  <si>
    <t>Undersea Warfare</t>
  </si>
  <si>
    <t>290409</t>
  </si>
  <si>
    <t>Radar Communications and Systems Technology</t>
  </si>
  <si>
    <t>CODE</t>
  </si>
  <si>
    <t>Yes</t>
  </si>
  <si>
    <t>Y</t>
  </si>
  <si>
    <t>No</t>
  </si>
  <si>
    <t>N</t>
  </si>
  <si>
    <t>None</t>
  </si>
  <si>
    <t>High School Diploma or Equivalent</t>
  </si>
  <si>
    <t>Associates Degree</t>
  </si>
  <si>
    <t>Bachelors Degree</t>
  </si>
  <si>
    <t>Courses</t>
  </si>
  <si>
    <t>Combination of Education and Course(s)</t>
  </si>
  <si>
    <t>Industry recognized certificate or certification</t>
  </si>
  <si>
    <t>Certificate of completion of an apprenticeship</t>
  </si>
  <si>
    <t>Government license</t>
  </si>
  <si>
    <t>Baccalaureate degree</t>
  </si>
  <si>
    <t>Community college certificate of completion</t>
  </si>
  <si>
    <t>Secondary school diploma or its equivalent</t>
  </si>
  <si>
    <t>No credential - employment only</t>
  </si>
  <si>
    <t>Measureable skill gain leading to a credential</t>
  </si>
  <si>
    <t>Measureable skill gain leading to employment</t>
  </si>
  <si>
    <t>In-person</t>
  </si>
  <si>
    <t>Distance Education</t>
  </si>
  <si>
    <t>Hybrid</t>
  </si>
  <si>
    <t>Chief Executives</t>
  </si>
  <si>
    <t>Chief Sustainability Officers</t>
  </si>
  <si>
    <t>General and Operations Managers</t>
  </si>
  <si>
    <t>Legislators</t>
  </si>
  <si>
    <t>Advertising and Promotions Managers</t>
  </si>
  <si>
    <t>Green Marketers</t>
  </si>
  <si>
    <t>Marketing Managers</t>
  </si>
  <si>
    <t>Sales Managers</t>
  </si>
  <si>
    <t>Public Relations and Fundraising Managers</t>
  </si>
  <si>
    <t>Administrative Services Managers</t>
  </si>
  <si>
    <t>Computer and Information Systems Managers</t>
  </si>
  <si>
    <t>Treasurers and Controllers</t>
  </si>
  <si>
    <t>Financial Managers, Branch or Department</t>
  </si>
  <si>
    <t>Industrial Production Managers</t>
  </si>
  <si>
    <t>Quality Control Systems Managers</t>
  </si>
  <si>
    <t>Geothermal Production Managers</t>
  </si>
  <si>
    <t>Biofuels Production Managers</t>
  </si>
  <si>
    <t>Biomass Power Plant Managers</t>
  </si>
  <si>
    <t>Methane/Landfill Gas Collection System Operators</t>
  </si>
  <si>
    <t>Hydroelectric Production Managers</t>
  </si>
  <si>
    <t>Purchasing Managers</t>
  </si>
  <si>
    <t>Transportation Managers</t>
  </si>
  <si>
    <t>Storage and Distribution Managers</t>
  </si>
  <si>
    <t>Logistics Managers</t>
  </si>
  <si>
    <t>Compensation and Benefits Managers</t>
  </si>
  <si>
    <t>Human Resources Managers</t>
  </si>
  <si>
    <t>Training and Development Managers</t>
  </si>
  <si>
    <t>Nursery and Greenhouse Managers</t>
  </si>
  <si>
    <t>Farm and Ranch Managers</t>
  </si>
  <si>
    <t>Aquacultural Managers</t>
  </si>
  <si>
    <t>Construction Managers</t>
  </si>
  <si>
    <t>Education Administrators, Postsecondary</t>
  </si>
  <si>
    <t>Distance Learning Coordinators</t>
  </si>
  <si>
    <t>Fitness and Wellness Coordinators</t>
  </si>
  <si>
    <t>Architectural and Engineering Managers</t>
  </si>
  <si>
    <t>Biofuels/Biodiesel Technology and Product Development Managers</t>
  </si>
  <si>
    <t>Food Service Managers</t>
  </si>
  <si>
    <t>Funeral Service Managers</t>
  </si>
  <si>
    <t>Lodging Managers</t>
  </si>
  <si>
    <t>Medical and Health Services Managers</t>
  </si>
  <si>
    <t>Natural Sciences Managers</t>
  </si>
  <si>
    <t>Clinical Research Coordinators</t>
  </si>
  <si>
    <t>Water Resource Specialists</t>
  </si>
  <si>
    <t>Postmasters and Mail Superintendents</t>
  </si>
  <si>
    <t>Property, Real Estate, and Community Association Managers</t>
  </si>
  <si>
    <t>Social and Community Service Managers</t>
  </si>
  <si>
    <t>Emergency Management Directors</t>
  </si>
  <si>
    <t>Regulatory Affairs Managers</t>
  </si>
  <si>
    <t>Compliance Managers</t>
  </si>
  <si>
    <t>Investment Fund Managers</t>
  </si>
  <si>
    <t>Supply Chain Managers</t>
  </si>
  <si>
    <t>Security Managers</t>
  </si>
  <si>
    <t>Loss Prevention Managers</t>
  </si>
  <si>
    <t>Wind Energy Operations Managers</t>
  </si>
  <si>
    <t>Brownfield Redevelopment Specialists and Site Managers</t>
  </si>
  <si>
    <t>Agents and Business Managers of Artists, Performers, and Athletes</t>
  </si>
  <si>
    <t>Buyers and Purchasing Agents, Farm Products</t>
  </si>
  <si>
    <t>Wholesale and Retail Buyers, Except Farm Products</t>
  </si>
  <si>
    <t>Purchasing Agents, Except Wholesale, Retail, and Farm Products</t>
  </si>
  <si>
    <t>Claims Examiners, Property and Casualty Insurance</t>
  </si>
  <si>
    <t>Insurance Adjusters, Examiners, and Investigators</t>
  </si>
  <si>
    <t>Insurance Appraisers, Auto Damage</t>
  </si>
  <si>
    <t>Cost Estimators</t>
  </si>
  <si>
    <t>Human Resources Specialists</t>
  </si>
  <si>
    <t>Labor Relations Specialists</t>
  </si>
  <si>
    <t>Logisticians</t>
  </si>
  <si>
    <t>Logistics Engineers</t>
  </si>
  <si>
    <t>Logistics Analysts</t>
  </si>
  <si>
    <t>Management Analysts</t>
  </si>
  <si>
    <t>Meeting, Convention, and Event Planners</t>
  </si>
  <si>
    <t>Compensation, Benefits, and Job Analysis Specialists</t>
  </si>
  <si>
    <t>Training and Development Specialists</t>
  </si>
  <si>
    <t>Market Research Analysts and Marketing Specialists</t>
  </si>
  <si>
    <t>Accountants</t>
  </si>
  <si>
    <t>Auditors</t>
  </si>
  <si>
    <t>Assessors</t>
  </si>
  <si>
    <t>Appraisers, Real Estate</t>
  </si>
  <si>
    <t>Budget Analysts</t>
  </si>
  <si>
    <t>Credit Analysts</t>
  </si>
  <si>
    <t>Personal Financial Advisors</t>
  </si>
  <si>
    <t>Insurance Underwriters</t>
  </si>
  <si>
    <t>Financial Examiners</t>
  </si>
  <si>
    <t>Credit Counselors</t>
  </si>
  <si>
    <t>Loan Counselors</t>
  </si>
  <si>
    <t>Loan Officers</t>
  </si>
  <si>
    <t>Tax Examiners and Collectors, and Revenue Agents</t>
  </si>
  <si>
    <t>Tax Preparers</t>
  </si>
  <si>
    <t>Financial Quantitative Analysts</t>
  </si>
  <si>
    <t>Risk Management Specialists</t>
  </si>
  <si>
    <t>Investment Underwriters</t>
  </si>
  <si>
    <t>Fraud Examiners, Investigators and Analysts</t>
  </si>
  <si>
    <t>Computer and Information Research Scientists</t>
  </si>
  <si>
    <t>Computer Systems Analysts</t>
  </si>
  <si>
    <t>Informatics Nurse Specialists</t>
  </si>
  <si>
    <t>Information Security Analysts</t>
  </si>
  <si>
    <t>Computer Programmers</t>
  </si>
  <si>
    <t>Software Developers, Applications</t>
  </si>
  <si>
    <t>Software Developers, Systems Software</t>
  </si>
  <si>
    <t>Web Developers</t>
  </si>
  <si>
    <t>Database Administrators</t>
  </si>
  <si>
    <t>Network and Computer Systems Administrators</t>
  </si>
  <si>
    <t>Computer Network Architects</t>
  </si>
  <si>
    <t>Telecommunications Engineering Specialists</t>
  </si>
  <si>
    <t>Computer User Support Specialists</t>
  </si>
  <si>
    <t>Computer Network Support Specialists</t>
  </si>
  <si>
    <t>Software Quality Assurance Engineers and Testers</t>
  </si>
  <si>
    <t>Computer Systems Engineers/Architects</t>
  </si>
  <si>
    <t>Web Administrators</t>
  </si>
  <si>
    <t>Geospatial Information Scientists and Technologists</t>
  </si>
  <si>
    <t>Geographic Information Systems Technicians</t>
  </si>
  <si>
    <t>Database Architects</t>
  </si>
  <si>
    <t>Data Warehousing Specialists</t>
  </si>
  <si>
    <t>Business Intelligence Analysts</t>
  </si>
  <si>
    <t>Information Technology Project Managers</t>
  </si>
  <si>
    <t>Search Marketing Strategists</t>
  </si>
  <si>
    <t>Video Game Designers</t>
  </si>
  <si>
    <t>Document Management Specialists</t>
  </si>
  <si>
    <t>Actuaries</t>
  </si>
  <si>
    <t>Mathematicians</t>
  </si>
  <si>
    <t>Operations Research Analysts</t>
  </si>
  <si>
    <t>Statisticians</t>
  </si>
  <si>
    <t>Biostatisticians</t>
  </si>
  <si>
    <t>Clinical Data Managers</t>
  </si>
  <si>
    <t>Mathematical Technicians</t>
  </si>
  <si>
    <t>Mathematical Science Occupations, All Other</t>
  </si>
  <si>
    <t>Architects, Except Landscape and Naval</t>
  </si>
  <si>
    <t>Landscape Architects</t>
  </si>
  <si>
    <t>Cartographers and Photogrammetrists</t>
  </si>
  <si>
    <t>Surveyors</t>
  </si>
  <si>
    <t>Geodetic Surveyors</t>
  </si>
  <si>
    <t>Aerospace Engineers</t>
  </si>
  <si>
    <t>Agricultural Engineers</t>
  </si>
  <si>
    <t>Chemical Engineers</t>
  </si>
  <si>
    <t>Civil Engineers</t>
  </si>
  <si>
    <t>Transportation Engineers</t>
  </si>
  <si>
    <t>Computer Hardware Engineers</t>
  </si>
  <si>
    <t>Electrical Engineers</t>
  </si>
  <si>
    <t>Electronics Engineers, Except Computer</t>
  </si>
  <si>
    <t>Radio Frequency Identification Device Specialists</t>
  </si>
  <si>
    <t>Environmental Engineers</t>
  </si>
  <si>
    <t>Water/Wastewater Engineers</t>
  </si>
  <si>
    <t>Industrial Safety and Health Engineers</t>
  </si>
  <si>
    <t>Fire-Prevention and Protection Engineers</t>
  </si>
  <si>
    <t>Product Safety Engineers</t>
  </si>
  <si>
    <t>Industrial Engineers</t>
  </si>
  <si>
    <t>Human Factors Engineers and Ergonomists</t>
  </si>
  <si>
    <t>Marine Engineers</t>
  </si>
  <si>
    <t>Marine Architects</t>
  </si>
  <si>
    <t>Materials Engineers</t>
  </si>
  <si>
    <t>Mechanical Engineers</t>
  </si>
  <si>
    <t>Fuel Cell Engineers</t>
  </si>
  <si>
    <t>Automotive Engineers</t>
  </si>
  <si>
    <t>Mining and Geological Engineers, Including Mining Safety Engineers</t>
  </si>
  <si>
    <t>Nuclear Engineers</t>
  </si>
  <si>
    <t>Petroleum Engineers</t>
  </si>
  <si>
    <t>Biochemical Engineers</t>
  </si>
  <si>
    <t>Validation Engineers</t>
  </si>
  <si>
    <t>Manufacturing Engineers</t>
  </si>
  <si>
    <t>Mechatronics Engineers</t>
  </si>
  <si>
    <t>Microsystems Engineers</t>
  </si>
  <si>
    <t>Photonics Engineers</t>
  </si>
  <si>
    <t>Robotics Engineers</t>
  </si>
  <si>
    <t>Nanosystems Engineers</t>
  </si>
  <si>
    <t>Wind Energy Engineers</t>
  </si>
  <si>
    <t>Solar Energy Systems Engineers</t>
  </si>
  <si>
    <t>Architectural Drafters</t>
  </si>
  <si>
    <t>Civil Drafters</t>
  </si>
  <si>
    <t>Electronic Drafters</t>
  </si>
  <si>
    <t>Electrical Drafters</t>
  </si>
  <si>
    <t>Mechanical Drafters</t>
  </si>
  <si>
    <t>Drafters, All Other</t>
  </si>
  <si>
    <t>Electronics Engineering Technicians</t>
  </si>
  <si>
    <t>Electrical Engineering Technicians</t>
  </si>
  <si>
    <t>Robotics Technicians</t>
  </si>
  <si>
    <t>Automotive Engineering Technicians</t>
  </si>
  <si>
    <t>Non-Destructive Testing Specialists</t>
  </si>
  <si>
    <t>Electrical Engineering Technologists</t>
  </si>
  <si>
    <t>Electromechanical Engineering Technologists</t>
  </si>
  <si>
    <t>Electronics Engineering Technologists</t>
  </si>
  <si>
    <t>Industrial Engineering Technologists</t>
  </si>
  <si>
    <t>Manufacturing Engineering Technologists</t>
  </si>
  <si>
    <t>Mechanical Engineering Technologists</t>
  </si>
  <si>
    <t>Photonics Technicians</t>
  </si>
  <si>
    <t>Manufacturing Production Technicians</t>
  </si>
  <si>
    <t>Fuel Cell Technicians</t>
  </si>
  <si>
    <t>Nanotechnology Engineering Technologists</t>
  </si>
  <si>
    <t>Nanotechnology Engineering Technicians</t>
  </si>
  <si>
    <t>Surveying Technicians</t>
  </si>
  <si>
    <t>Mapping Technicians</t>
  </si>
  <si>
    <t>Animal Scientists</t>
  </si>
  <si>
    <t>Food Scientists and Technologists</t>
  </si>
  <si>
    <t>Soil and Plant Scientists</t>
  </si>
  <si>
    <t>Biochemists and Biophysicists</t>
  </si>
  <si>
    <t>Microbiologists</t>
  </si>
  <si>
    <t>Zoologists and Wildlife Biologists</t>
  </si>
  <si>
    <t>Biological Scientists, All Other</t>
  </si>
  <si>
    <t>Bioinformatics Scientists</t>
  </si>
  <si>
    <t>Molecular and Cellular Biologists</t>
  </si>
  <si>
    <t>Geneticists</t>
  </si>
  <si>
    <t>Soil and Water Conservationists</t>
  </si>
  <si>
    <t>Range Managers</t>
  </si>
  <si>
    <t>Park Naturalists</t>
  </si>
  <si>
    <t>Foresters</t>
  </si>
  <si>
    <t>Epidemiologists</t>
  </si>
  <si>
    <t>Medical Scientists, Except Epidemiologists</t>
  </si>
  <si>
    <t>Life Scientists, All Other</t>
  </si>
  <si>
    <t>Astronomers</t>
  </si>
  <si>
    <t>Physicists</t>
  </si>
  <si>
    <t>Atmospheric and Space Scientists</t>
  </si>
  <si>
    <t>Chemists</t>
  </si>
  <si>
    <t>Materials Scientists</t>
  </si>
  <si>
    <t>Environmental Scientists and Specialists, Including Health</t>
  </si>
  <si>
    <t>Environmental Restoration Planners</t>
  </si>
  <si>
    <t>Industrial Ecologists</t>
  </si>
  <si>
    <t>Geoscientists, Except Hydrologists and Geographers</t>
  </si>
  <si>
    <t>Hydrologists</t>
  </si>
  <si>
    <t>Remote Sensing Scientists and Technologists</t>
  </si>
  <si>
    <t>Economists</t>
  </si>
  <si>
    <t>Environmental Economists</t>
  </si>
  <si>
    <t>Survey Researchers</t>
  </si>
  <si>
    <t>School Psychologists</t>
  </si>
  <si>
    <t>Clinical Psychologists</t>
  </si>
  <si>
    <t>Counseling Psychologists</t>
  </si>
  <si>
    <t>Industrial-Organizational Psychologists</t>
  </si>
  <si>
    <t>Neuropsychologists and Clinical Neuropsychologists</t>
  </si>
  <si>
    <t>Sociologists</t>
  </si>
  <si>
    <t>Urban and Regional Planners</t>
  </si>
  <si>
    <t>Anthropologists</t>
  </si>
  <si>
    <t>Archeologists</t>
  </si>
  <si>
    <t>Geographers</t>
  </si>
  <si>
    <t>Historians</t>
  </si>
  <si>
    <t>Political Scientists</t>
  </si>
  <si>
    <t>Transportation Planners</t>
  </si>
  <si>
    <t>Agricultural Technicians</t>
  </si>
  <si>
    <t>Food Science Technicians</t>
  </si>
  <si>
    <t>Biological Technicians</t>
  </si>
  <si>
    <t>Chemical Technicians</t>
  </si>
  <si>
    <t>Geophysical Data Technicians</t>
  </si>
  <si>
    <t>Geological Sample Test Technicians</t>
  </si>
  <si>
    <t>Nuclear Equipment Operation Technicians</t>
  </si>
  <si>
    <t>Nuclear Monitoring Technicians</t>
  </si>
  <si>
    <t>Social Science Research Assistants</t>
  </si>
  <si>
    <t>City and Regional Planning Aides</t>
  </si>
  <si>
    <t>Environmental Science and Protection Technicians, Including Health</t>
  </si>
  <si>
    <t>Forensic Science Technicians</t>
  </si>
  <si>
    <t>Forest and Conservation Technicians</t>
  </si>
  <si>
    <t>Quality Control Analysts</t>
  </si>
  <si>
    <t>Precision Agriculture Technicians</t>
  </si>
  <si>
    <t>Remote Sensing Technicians</t>
  </si>
  <si>
    <t>Substance Abuse and Behavioral Disorder Counselors</t>
  </si>
  <si>
    <t>Marriage and Family Therapists</t>
  </si>
  <si>
    <t>Mental Health Counselors</t>
  </si>
  <si>
    <t>Rehabilitation Counselors</t>
  </si>
  <si>
    <t>Counselors, All Other</t>
  </si>
  <si>
    <t>Child, Family, and School Social Workers</t>
  </si>
  <si>
    <t>Healthcare Social Workers</t>
  </si>
  <si>
    <t>Mental Health and Substance Abuse Social Workers</t>
  </si>
  <si>
    <t>Social Workers, All Other</t>
  </si>
  <si>
    <t>Probation Officers and Correctional Treatment Specialists</t>
  </si>
  <si>
    <t>Social and Human Service Assistants</t>
  </si>
  <si>
    <t>Community Health Workers</t>
  </si>
  <si>
    <t>Community and Social Service Specialists, All Other</t>
  </si>
  <si>
    <t>Clergy</t>
  </si>
  <si>
    <t>Directors, Religious Activities and Education</t>
  </si>
  <si>
    <t>Religious Workers, All Other</t>
  </si>
  <si>
    <t>Lawyers</t>
  </si>
  <si>
    <t>Judicial Law Clerks</t>
  </si>
  <si>
    <t>Administrative Law Judges, Adjudicators, and Hearing Officers</t>
  </si>
  <si>
    <t>Arbitrators, Mediators, and Conciliators</t>
  </si>
  <si>
    <t>Judges, Magistrate Judges, and Magistrates</t>
  </si>
  <si>
    <t>Paralegals and Legal Assistants</t>
  </si>
  <si>
    <t>Court Reporters</t>
  </si>
  <si>
    <t>Title Examiners, Abstractors, and Searchers</t>
  </si>
  <si>
    <t>Legal Support Workers, All Other</t>
  </si>
  <si>
    <t>Business Teachers, Postsecondary</t>
  </si>
  <si>
    <t>Computer Science Teachers, Postsecondary</t>
  </si>
  <si>
    <t>Mathematical Science Teachers, Postsecondary</t>
  </si>
  <si>
    <t>Architecture Teachers, Postsecondary</t>
  </si>
  <si>
    <t>Engineering Teachers, Postsecondary</t>
  </si>
  <si>
    <t>Agricultural Sciences Teachers, Postsecondary</t>
  </si>
  <si>
    <t>Biological Science Teachers, Postsecondary</t>
  </si>
  <si>
    <t>Forestry and Conservation Science Teachers, Postsecondary</t>
  </si>
  <si>
    <t>Atmospheric, Earth, Marine, and Space Sciences Teachers, Postsecondary</t>
  </si>
  <si>
    <t>Chemistry Teachers, Postsecondary</t>
  </si>
  <si>
    <t>Environmental Science Teachers, Postsecondary</t>
  </si>
  <si>
    <t>Physics Teachers, Postsecondary</t>
  </si>
  <si>
    <t>Anthropology and Archeology Teachers, Postsecondary</t>
  </si>
  <si>
    <t>Area, Ethnic, and Cultural Studies Teachers, Postsecondary</t>
  </si>
  <si>
    <t>Economics Teachers, Postsecondary</t>
  </si>
  <si>
    <t>Geography Teachers, Postsecondary</t>
  </si>
  <si>
    <t>Political Science Teachers, Postsecondary</t>
  </si>
  <si>
    <t>Psychology Teachers, Postsecondary</t>
  </si>
  <si>
    <t>Sociology Teachers, Postsecondary</t>
  </si>
  <si>
    <t>Social Sciences Teachers, Postsecondary, All Other</t>
  </si>
  <si>
    <t>Health Specialties Teachers, Postsecondary</t>
  </si>
  <si>
    <t>Nursing Instructors and Teachers, Postsecondary</t>
  </si>
  <si>
    <t>Education Teachers, Postsecondary</t>
  </si>
  <si>
    <t>Library Science Teachers, Postsecondary</t>
  </si>
  <si>
    <t>Criminal Justice and Law Enforcement Teachers, Postsecondary</t>
  </si>
  <si>
    <t>Law Teachers, Postsecondary</t>
  </si>
  <si>
    <t>Social Work Teachers, Postsecondary</t>
  </si>
  <si>
    <t>Art, Drama, and Music Teachers, Postsecondary</t>
  </si>
  <si>
    <t>Communications Teachers, Postsecondary</t>
  </si>
  <si>
    <t>English Language and Literature Teachers, Postsecondary</t>
  </si>
  <si>
    <t>Foreign Language and Literature Teachers, Postsecondary</t>
  </si>
  <si>
    <t>History Teachers, Postsecondary</t>
  </si>
  <si>
    <t>Philosophy and Religion Teachers, Postsecondary</t>
  </si>
  <si>
    <t>Recreation and Fitness Studies Teachers, Postsecondary</t>
  </si>
  <si>
    <t>Postsecondary Teachers, All Other</t>
  </si>
  <si>
    <t>Preschool Teachers, Except Special Education</t>
  </si>
  <si>
    <t>Kindergarten Teachers, Except Special Education</t>
  </si>
  <si>
    <t>Elementary School Teachers, Except Special Education</t>
  </si>
  <si>
    <t>Middle School Teachers, Except Special and Career/Technical Education</t>
  </si>
  <si>
    <t>Career/Technical Education Teachers, Middle School</t>
  </si>
  <si>
    <t>Secondary School Teachers, Except Special and Career/Technical Education</t>
  </si>
  <si>
    <t>Career/Technical Education Teachers, Secondary School</t>
  </si>
  <si>
    <t>Special Education Teachers, Preschool</t>
  </si>
  <si>
    <t>Special Education Teachers, Kindergarten and Elementary School</t>
  </si>
  <si>
    <t>Special Education Teachers, Middle School</t>
  </si>
  <si>
    <t>Special Education Teachers, Secondary School</t>
  </si>
  <si>
    <t>Adapted Physical Education Specialists</t>
  </si>
  <si>
    <t>Tutors</t>
  </si>
  <si>
    <t>Archivists</t>
  </si>
  <si>
    <t>Curators</t>
  </si>
  <si>
    <t>Museum Technicians and Conservators</t>
  </si>
  <si>
    <t>Librarians</t>
  </si>
  <si>
    <t>Library Technicians</t>
  </si>
  <si>
    <t>Audio-Visual and Multimedia Collections Specialists</t>
  </si>
  <si>
    <t>Instructional Coordinators</t>
  </si>
  <si>
    <t>Instructional Designers and Technologists</t>
  </si>
  <si>
    <t>Teacher Assistants</t>
  </si>
  <si>
    <t>Art Directors</t>
  </si>
  <si>
    <t>Craft Artists</t>
  </si>
  <si>
    <t>Fine Artists, Including Painters, Sculptors, and Illustrators</t>
  </si>
  <si>
    <t>Artists and Related Workers, All Other</t>
  </si>
  <si>
    <t>Commercial and Industrial Designers</t>
  </si>
  <si>
    <t>Fashion Designers</t>
  </si>
  <si>
    <t>Graphic Designers</t>
  </si>
  <si>
    <t>Interior Designers</t>
  </si>
  <si>
    <t>Set and Exhibit Designers</t>
  </si>
  <si>
    <t>Designers, All Other</t>
  </si>
  <si>
    <t>Actors</t>
  </si>
  <si>
    <t>Producers</t>
  </si>
  <si>
    <t>Directors- Stage, Motion Pictures, Television, and Radio</t>
  </si>
  <si>
    <t>Talent Directors</t>
  </si>
  <si>
    <t>Athletes and Sports Competitors</t>
  </si>
  <si>
    <t>Coaches and Scouts</t>
  </si>
  <si>
    <t>Dancers</t>
  </si>
  <si>
    <t>Choreographers</t>
  </si>
  <si>
    <t>Music Directors</t>
  </si>
  <si>
    <t>Music Composers and Arrangers</t>
  </si>
  <si>
    <t>Singers</t>
  </si>
  <si>
    <t>Musicians, Instrumental</t>
  </si>
  <si>
    <t>Entertainers and Performers, Sports and Related Workers, All Other</t>
  </si>
  <si>
    <t>Public Address System and Other Announcers</t>
  </si>
  <si>
    <t>Broadcast News Analysts</t>
  </si>
  <si>
    <t>Reporters and Correspondents</t>
  </si>
  <si>
    <t>Public Relations Specialists</t>
  </si>
  <si>
    <t>Editors</t>
  </si>
  <si>
    <t>Technical Writers</t>
  </si>
  <si>
    <t>Copy Writers</t>
  </si>
  <si>
    <t>Poets, Lyricists and Creative Writers</t>
  </si>
  <si>
    <t>Interpreters and Translators</t>
  </si>
  <si>
    <t>Media and Communication Workers, All Other</t>
  </si>
  <si>
    <t>Broadcast Technicians</t>
  </si>
  <si>
    <t>Radio Operators</t>
  </si>
  <si>
    <t>Sound Engineering Technicians</t>
  </si>
  <si>
    <t>Photographers</t>
  </si>
  <si>
    <t>Film and Video Editors</t>
  </si>
  <si>
    <t>Chiropractors</t>
  </si>
  <si>
    <t>Dentists, General</t>
  </si>
  <si>
    <t>Oral and Maxillofacial Surgeons</t>
  </si>
  <si>
    <t>Orthodontists</t>
  </si>
  <si>
    <t>Prosthodontists</t>
  </si>
  <si>
    <t>Dentists, All Other Specialists</t>
  </si>
  <si>
    <t>Dietitians and Nutritionists</t>
  </si>
  <si>
    <t>Optometrists</t>
  </si>
  <si>
    <t>Pharmacists</t>
  </si>
  <si>
    <t>Anesthesiologists</t>
  </si>
  <si>
    <t>Family and General Practitioners</t>
  </si>
  <si>
    <t>Internists, General</t>
  </si>
  <si>
    <t>Obstetricians and Gynecologists</t>
  </si>
  <si>
    <t>Pediatricians, General</t>
  </si>
  <si>
    <t>Psychiatrists</t>
  </si>
  <si>
    <t>Surgeons</t>
  </si>
  <si>
    <t>Physicians and Surgeons, All Other</t>
  </si>
  <si>
    <t>Allergists and Immunologists</t>
  </si>
  <si>
    <t>Dermatologists</t>
  </si>
  <si>
    <t>Hospitalists</t>
  </si>
  <si>
    <t>Neurologists</t>
  </si>
  <si>
    <t>Nuclear Medicine Physicians</t>
  </si>
  <si>
    <t>Ophthalmologists</t>
  </si>
  <si>
    <t>Pathologists</t>
  </si>
  <si>
    <t>Physical Medicine and Rehabilitation Physicians</t>
  </si>
  <si>
    <t>Preventive Medicine Physicians</t>
  </si>
  <si>
    <t>Radiologists</t>
  </si>
  <si>
    <t>Sports Medicine Physicians</t>
  </si>
  <si>
    <t>Urologists</t>
  </si>
  <si>
    <t>Physician Assistants</t>
  </si>
  <si>
    <t>Anesthesiologist Assistants</t>
  </si>
  <si>
    <t>Podiatrists</t>
  </si>
  <si>
    <t>Occupational Therapists</t>
  </si>
  <si>
    <t>Low Vision Therapists, Orientation and Mobility Specialists, and Vision Rehabilitation Therapists</t>
  </si>
  <si>
    <t>Physical Therapists</t>
  </si>
  <si>
    <t>Radiation Therapists</t>
  </si>
  <si>
    <t>Recreational Therapists</t>
  </si>
  <si>
    <t>Art Therapists</t>
  </si>
  <si>
    <t>Music Therapists</t>
  </si>
  <si>
    <t>Respiratory Therapists</t>
  </si>
  <si>
    <t>Speech-Language Pathologists</t>
  </si>
  <si>
    <t>Exercise Physiologists</t>
  </si>
  <si>
    <t>Therapists, All Other</t>
  </si>
  <si>
    <t>Veterinarians</t>
  </si>
  <si>
    <t>Registered Nurses</t>
  </si>
  <si>
    <t>Acute Care Nurses</t>
  </si>
  <si>
    <t>Advanced Practice Psychiatric Nurses</t>
  </si>
  <si>
    <t>Critical Care Nurses</t>
  </si>
  <si>
    <t>Clinical Nurse Specialists</t>
  </si>
  <si>
    <t>Nurse Anesthetists</t>
  </si>
  <si>
    <t>Nurse Midwives</t>
  </si>
  <si>
    <t>Nurse Practitioners</t>
  </si>
  <si>
    <t>Audiologists</t>
  </si>
  <si>
    <t>Health Diagnosing and Treating Practitioners, All Other</t>
  </si>
  <si>
    <t>Acupuncturists</t>
  </si>
  <si>
    <t>Naturopathic Physicians</t>
  </si>
  <si>
    <t>Orthoptists</t>
  </si>
  <si>
    <t>Medical and Clinical Laboratory Technologists</t>
  </si>
  <si>
    <t>Cytogenetic Technologists</t>
  </si>
  <si>
    <t>Cytotechnologists</t>
  </si>
  <si>
    <t>Histotechnologists and Histologic Technicians</t>
  </si>
  <si>
    <t>Medical and Clinical Laboratory Technicians</t>
  </si>
  <si>
    <t>Dental Hygienists</t>
  </si>
  <si>
    <t>Cardiovascular Technologists and Technicians</t>
  </si>
  <si>
    <t>Diagnostic Medical Sonographers</t>
  </si>
  <si>
    <t>Nuclear Medicine Technologists</t>
  </si>
  <si>
    <t>Magnetic Resonance Imaging Technologists</t>
  </si>
  <si>
    <t>Emergency Medical Technicians and Paramedics</t>
  </si>
  <si>
    <t>Dietetic Technicians</t>
  </si>
  <si>
    <t>Pharmacy Technicians</t>
  </si>
  <si>
    <t>Psychiatric Technicians</t>
  </si>
  <si>
    <t>Respiratory Therapy Technicians</t>
  </si>
  <si>
    <t>Surgical Technologists</t>
  </si>
  <si>
    <t>Veterinary Technologists and Technicians</t>
  </si>
  <si>
    <t>Ophthalmic Medical Technicians</t>
  </si>
  <si>
    <t>Licensed Practical and Licensed Vocational Nurses</t>
  </si>
  <si>
    <t>Medical Records and Health Information Technicians</t>
  </si>
  <si>
    <t>Opticians, Dispensing</t>
  </si>
  <si>
    <t>Orthotists and Prosthetists</t>
  </si>
  <si>
    <t>Hearing Aid Specialists</t>
  </si>
  <si>
    <t>Health Technologists and Technicians, All Other</t>
  </si>
  <si>
    <t>Neurodiagnostic Technologists</t>
  </si>
  <si>
    <t>Ophthalmic Medical Technologists</t>
  </si>
  <si>
    <t>Radiologic Technicians</t>
  </si>
  <si>
    <t>Occupational Health and Safety Specialists</t>
  </si>
  <si>
    <t>Occupational Health and Safety Technicians</t>
  </si>
  <si>
    <t>Athletic Trainers</t>
  </si>
  <si>
    <t>Genetic Counselors</t>
  </si>
  <si>
    <t>Midwives</t>
  </si>
  <si>
    <t>Home Health Aides</t>
  </si>
  <si>
    <t>Psychiatric Aides</t>
  </si>
  <si>
    <t>Nursing Assistants</t>
  </si>
  <si>
    <t>Occupational Therapy Assistants</t>
  </si>
  <si>
    <t>Occupational Therapy Aides</t>
  </si>
  <si>
    <t>Physical Therapist Assistants</t>
  </si>
  <si>
    <t>Physical Therapist Aides</t>
  </si>
  <si>
    <t>Massage Therapists</t>
  </si>
  <si>
    <t>Dental Assistants</t>
  </si>
  <si>
    <t>Medical Assistants</t>
  </si>
  <si>
    <t>Medical Equipment Preparers</t>
  </si>
  <si>
    <t>Medical Transcriptionists</t>
  </si>
  <si>
    <t>Phlebotomists</t>
  </si>
  <si>
    <t>Healthcare Support Workers, All Other</t>
  </si>
  <si>
    <t>Speech-Language Pathology Assistants</t>
  </si>
  <si>
    <t>First-Line Supervisors of Correctional Officers</t>
  </si>
  <si>
    <t>First-Line Supervisors of Police and Detectives</t>
  </si>
  <si>
    <t>Municipal Fire Fighting and Prevention Supervisors</t>
  </si>
  <si>
    <t>Forest Fire Fighting and Prevention Supervisors</t>
  </si>
  <si>
    <t>First-Line Supervisors of Protective Service Workers, All Other</t>
  </si>
  <si>
    <t>Municipal Firefighters</t>
  </si>
  <si>
    <t>Forest Firefighters</t>
  </si>
  <si>
    <t>Fire Inspectors</t>
  </si>
  <si>
    <t>Fire Investigators</t>
  </si>
  <si>
    <t>Forest Fire Inspectors and Prevention Specialists</t>
  </si>
  <si>
    <t>Bailiffs</t>
  </si>
  <si>
    <t>Correctional Officers and Jailers</t>
  </si>
  <si>
    <t>Police Detectives</t>
  </si>
  <si>
    <t>Police Identification and Records Officers</t>
  </si>
  <si>
    <t>Criminal Investigators and Special Agents</t>
  </si>
  <si>
    <t>Immigration and Customs Inspectors</t>
  </si>
  <si>
    <t>Intelligence Analysts</t>
  </si>
  <si>
    <t>Fish and Game Wardens</t>
  </si>
  <si>
    <t>Police Patrol Officers</t>
  </si>
  <si>
    <t>Sheriffs and Deputy Sheriffs</t>
  </si>
  <si>
    <t>Transit and Railroad Police</t>
  </si>
  <si>
    <t>Private Detectives and Investigators</t>
  </si>
  <si>
    <t>Lifeguards, Ski Patrol, and Other Recreational Protective Service Workers</t>
  </si>
  <si>
    <t>Chefs and Head Cooks</t>
  </si>
  <si>
    <t>First-Line Supervisors of Food Preparation and Serving Workers</t>
  </si>
  <si>
    <t>Cooks, Institution and Cafeteria</t>
  </si>
  <si>
    <t>Cooks, Private Household</t>
  </si>
  <si>
    <t>Cooks, Restaurant</t>
  </si>
  <si>
    <t>Cooks, All Other</t>
  </si>
  <si>
    <t>Bartenders</t>
  </si>
  <si>
    <t>First-Line Supervisors of Housekeeping and Janitorial Workers</t>
  </si>
  <si>
    <t>First-Line Supervisors of Landscaping, Lawn Service, and Groundskeeping Workers</t>
  </si>
  <si>
    <t>Pesticide Handlers, Sprayers, and Applicators, Vegetation</t>
  </si>
  <si>
    <t>Gaming Supervisors</t>
  </si>
  <si>
    <t>Slot Supervisors</t>
  </si>
  <si>
    <t>First-Line Supervisors of Personal Service Workers</t>
  </si>
  <si>
    <t>Spa Managers</t>
  </si>
  <si>
    <t>Animal Trainers</t>
  </si>
  <si>
    <t>Embalmers</t>
  </si>
  <si>
    <t>Barbers</t>
  </si>
  <si>
    <t>Hairdressers, Hairstylists, and Cosmetologists</t>
  </si>
  <si>
    <t>Makeup Artists, Theatrical and Performance</t>
  </si>
  <si>
    <t>Manicurists and Pedicurists</t>
  </si>
  <si>
    <t>Skincare Specialists</t>
  </si>
  <si>
    <t>Travel Guides</t>
  </si>
  <si>
    <t>Childcare Workers</t>
  </si>
  <si>
    <t>Nannies</t>
  </si>
  <si>
    <t>Personal Care Aides</t>
  </si>
  <si>
    <t>First-Line Supervisors of Retail Sales Workers</t>
  </si>
  <si>
    <t>First-Line Supervisors of Non-Retail Sales Workers</t>
  </si>
  <si>
    <t>Parts Salespersons</t>
  </si>
  <si>
    <t>Advertising Sales Agents</t>
  </si>
  <si>
    <t>Insurance Sales Agents</t>
  </si>
  <si>
    <t>Sales Agents, Securities and Commodities</t>
  </si>
  <si>
    <t>Sales Agents, Financial Services</t>
  </si>
  <si>
    <t>Securities and Commodities Traders</t>
  </si>
  <si>
    <t>Travel Agents</t>
  </si>
  <si>
    <t>Energy Brokers</t>
  </si>
  <si>
    <t>Sales Representatives, Wholesale and Manufacturing, Technical and Scientific Products</t>
  </si>
  <si>
    <t>Solar Sales Representatives and Assessors</t>
  </si>
  <si>
    <t>Sales Representatives, Wholesale and Manufacturing, Except Technical and Scientific Products</t>
  </si>
  <si>
    <t>Demonstrators and Product Promoters</t>
  </si>
  <si>
    <t>Models</t>
  </si>
  <si>
    <t>Real Estate Brokers</t>
  </si>
  <si>
    <t>Real Estate Sales Agents</t>
  </si>
  <si>
    <t>Sales and Related Workers, All Other</t>
  </si>
  <si>
    <t>First-Line Supervisors of Office and Administrative Support Workers</t>
  </si>
  <si>
    <t>Bill and Account Collectors</t>
  </si>
  <si>
    <t>Bookkeeping, Accounting, and Auditing Clerks</t>
  </si>
  <si>
    <t>Payroll and Timekeeping Clerks</t>
  </si>
  <si>
    <t>Procurement Clerks</t>
  </si>
  <si>
    <t>Tellers</t>
  </si>
  <si>
    <t>Brokerage Clerks</t>
  </si>
  <si>
    <t>Credit Authorizers</t>
  </si>
  <si>
    <t>Credit Checkers</t>
  </si>
  <si>
    <t>Customer Service Representatives</t>
  </si>
  <si>
    <t>Patient Representatives</t>
  </si>
  <si>
    <t>Eligibility Interviewers, Government Programs</t>
  </si>
  <si>
    <t>Loan Interviewers and Clerks</t>
  </si>
  <si>
    <t>New Accounts Clerks</t>
  </si>
  <si>
    <t>Receptionists and Information Clerks</t>
  </si>
  <si>
    <t>Cargo and Freight Agents</t>
  </si>
  <si>
    <t>Freight Forwarders</t>
  </si>
  <si>
    <t>Dispatchers, Except Police, Fire, and Ambulance</t>
  </si>
  <si>
    <t>Production, Planning, and Expediting Clerks</t>
  </si>
  <si>
    <t>Executive Secretaries and Executive Administrative Assistants</t>
  </si>
  <si>
    <t>Secretaries and Administrative Assistants, Except Legal, Medical, and Executive</t>
  </si>
  <si>
    <t>Computer Operators</t>
  </si>
  <si>
    <t>Data Entry Keyers</t>
  </si>
  <si>
    <t>Word Processors and Typists</t>
  </si>
  <si>
    <t>Desktop Publishers</t>
  </si>
  <si>
    <t>Insurance Claims Clerks</t>
  </si>
  <si>
    <t>Insurance Policy Processing Clerks</t>
  </si>
  <si>
    <t>Office Clerks, General</t>
  </si>
  <si>
    <t>Statistical Assistants</t>
  </si>
  <si>
    <t>Bioinformatics Technicians</t>
  </si>
  <si>
    <t>First-Line Supervisors of Logging Workers</t>
  </si>
  <si>
    <t>First-Line Supervisors of Aquacultural Workers</t>
  </si>
  <si>
    <t>First-Line Supervisors of Agricultural Crop and Horticultural Workers</t>
  </si>
  <si>
    <t>First-Line Supervisors of Animal Husbandry and Animal Care Workers</t>
  </si>
  <si>
    <t>Agricultural Inspectors</t>
  </si>
  <si>
    <t>Animal Breeders</t>
  </si>
  <si>
    <t>Graders and Sorters, Agricultural Products</t>
  </si>
  <si>
    <t>Agricultural Equipment Operators</t>
  </si>
  <si>
    <t>Fishers and Related Fishing Workers</t>
  </si>
  <si>
    <t>Logging Equipment Operators</t>
  </si>
  <si>
    <t>First-Line Supervisors of Construction Trades and Extraction Workers</t>
  </si>
  <si>
    <t>Solar Energy Installation Managers</t>
  </si>
  <si>
    <t>Boilermakers</t>
  </si>
  <si>
    <t>Brickmasons and Blockmasons</t>
  </si>
  <si>
    <t>Stonemasons</t>
  </si>
  <si>
    <t>Construction Carpenters</t>
  </si>
  <si>
    <t>Rough Carpenters</t>
  </si>
  <si>
    <t>Carpet Installers</t>
  </si>
  <si>
    <t>Floor Layers, Except Carpet, Wood, and Hard Tiles</t>
  </si>
  <si>
    <t>Floor Sanders and Finishers</t>
  </si>
  <si>
    <t>Cement Masons and Concrete Finishers</t>
  </si>
  <si>
    <t>Terrazzo Workers and Finishers</t>
  </si>
  <si>
    <t>Paving, Surfacing, and Tamping Equipment Operators</t>
  </si>
  <si>
    <t>Operating Engineers and Other Construction Equipment Operators</t>
  </si>
  <si>
    <t>Drywall and Ceiling Tile Installers</t>
  </si>
  <si>
    <t>Electricians</t>
  </si>
  <si>
    <t>Glaziers</t>
  </si>
  <si>
    <t>Insulation Workers, Floor, Ceiling, and Wall</t>
  </si>
  <si>
    <t>Insulation Workers, Mechanical</t>
  </si>
  <si>
    <t>Painters, Construction and Maintenance</t>
  </si>
  <si>
    <t>Paperhangers</t>
  </si>
  <si>
    <t>Pipe Fitters and Steamfitters</t>
  </si>
  <si>
    <t>Plumbers</t>
  </si>
  <si>
    <t>Roofers</t>
  </si>
  <si>
    <t>Sheet Metal Workers</t>
  </si>
  <si>
    <t>Structural Iron and Steel Workers</t>
  </si>
  <si>
    <t>Solar Photovoltaic Installers</t>
  </si>
  <si>
    <t>Construction and Building Inspectors</t>
  </si>
  <si>
    <t>Hazardous Materials Removal Workers</t>
  </si>
  <si>
    <t>Highway Maintenance Workers</t>
  </si>
  <si>
    <t>Rail-Track Laying and Maintenance Equipment Operators</t>
  </si>
  <si>
    <t>Septic Tank Servicers and Sewer Pipe Cleaners</t>
  </si>
  <si>
    <t>Derrick Operators, Oil and Gas</t>
  </si>
  <si>
    <t>Rotary Drill Operators, Oil and Gas</t>
  </si>
  <si>
    <t>Earth Drillers, Except Oil and Gas</t>
  </si>
  <si>
    <t>Explosives Workers, Ordnance Handling Experts, and Blasters</t>
  </si>
  <si>
    <t>Continuous Mining Machine Operators</t>
  </si>
  <si>
    <t>Mine Cutting and Channeling Machine Operators</t>
  </si>
  <si>
    <t>Extraction Workers, All Other</t>
  </si>
  <si>
    <t>First-Line Supervisors of Mechanics, Installers, and Repairers</t>
  </si>
  <si>
    <t>Computer, Automated Teller, and Office Machine Repairers</t>
  </si>
  <si>
    <t>Radio, Cellular, and Tower Equipment Installers and Repairers</t>
  </si>
  <si>
    <t>Radio Mechanics</t>
  </si>
  <si>
    <t>Telecommunications Equipment Installers and Repairers, Except Line Installers</t>
  </si>
  <si>
    <t>Avionics Technicians</t>
  </si>
  <si>
    <t>Electric Motor, Power Tool, and Related Repairers</t>
  </si>
  <si>
    <t>Electrical and Electronics Installers and Repairers, Transportation Equipment</t>
  </si>
  <si>
    <t>Electrical and Electronics Repairers, Commercial and Industrial Equipment</t>
  </si>
  <si>
    <t>Electronic Equipment Installers and Repairers, Motor Vehicles</t>
  </si>
  <si>
    <t>Security and Fire Alarm Systems Installers</t>
  </si>
  <si>
    <t>Aircraft Mechanics and Service Technicians</t>
  </si>
  <si>
    <t>Automotive Body and Related Repairers</t>
  </si>
  <si>
    <t>Automotive Glass Installers and Repairers</t>
  </si>
  <si>
    <t>Automotive Master Mechanics</t>
  </si>
  <si>
    <t>Automotive Specialty Technicians</t>
  </si>
  <si>
    <t>Bus and Truck Mechanics and Diesel Engine Specialists</t>
  </si>
  <si>
    <t>Farm Equipment Mechanics and Service Technicians</t>
  </si>
  <si>
    <t>Mobile Heavy Equipment Mechanics, Except Engines</t>
  </si>
  <si>
    <t>Rail Car Repairers</t>
  </si>
  <si>
    <t>Motorboat Mechanics and Service Technicians</t>
  </si>
  <si>
    <t>Motorcycle Mechanics</t>
  </si>
  <si>
    <t>Outdoor Power Equipment and Other Small Engine Mechanics</t>
  </si>
  <si>
    <t>Bicycle Repairers</t>
  </si>
  <si>
    <t>Recreational Vehicle Service Technicians</t>
  </si>
  <si>
    <t>Heating and Air Conditioning Mechanics and Installers</t>
  </si>
  <si>
    <t>Refrigeration Mechanics and Installers</t>
  </si>
  <si>
    <t>Home Appliance Repairers</t>
  </si>
  <si>
    <t>Industrial Machinery Mechanics</t>
  </si>
  <si>
    <t>Maintenance Workers, Machinery</t>
  </si>
  <si>
    <t>Millwrights</t>
  </si>
  <si>
    <t>Refractory Materials Repairers, Except Brickmasons</t>
  </si>
  <si>
    <t>Electrical Power-Line Installers and Repairers</t>
  </si>
  <si>
    <t>Telecommunications Line Installers and Repairers</t>
  </si>
  <si>
    <t>Medical Equipment Repairers</t>
  </si>
  <si>
    <t>Musical Instrument Repairers and Tuners</t>
  </si>
  <si>
    <t>Precision Instrument and Equipment Repairers, All Other</t>
  </si>
  <si>
    <t>Maintenance and Repair Workers, General</t>
  </si>
  <si>
    <t>Wind Turbine Service Technicians</t>
  </si>
  <si>
    <t>Commercial Divers</t>
  </si>
  <si>
    <t>Locksmiths and Safe Repairers</t>
  </si>
  <si>
    <t>Manufactured Building and Mobile Home Installers</t>
  </si>
  <si>
    <t>Signal and Track Switch Repairers</t>
  </si>
  <si>
    <t>Geothermal Technicians</t>
  </si>
  <si>
    <t>First-Line Supervisors of Production and Operating Workers</t>
  </si>
  <si>
    <t>Aircraft Structure, Surfaces, Rigging, and Systems Assemblers</t>
  </si>
  <si>
    <t>Engine and Other Machine Assemblers</t>
  </si>
  <si>
    <t>Structural Metal Fabricators and Fitters</t>
  </si>
  <si>
    <t>Timing Device Assemblers and Adjusters</t>
  </si>
  <si>
    <t>Bakers</t>
  </si>
  <si>
    <t>Butchers and Meat Cutters</t>
  </si>
  <si>
    <t>Slaughterers and Meat Packers</t>
  </si>
  <si>
    <t>Computer-Controlled Machine Tool Operators, Metal and Plastic</t>
  </si>
  <si>
    <t>Computer Numerically Controlled Machine Tool Programmers, Metal and Plastic</t>
  </si>
  <si>
    <t>Extruding and Drawing Machine Setters, Operators, and Tenders, Metal and Plastic</t>
  </si>
  <si>
    <t>Forging Machine Setters, Operators, and Tenders, Metal and Plastic</t>
  </si>
  <si>
    <t>Rolling Machine Setters, Operators, and Tenders, Metal and Plastic</t>
  </si>
  <si>
    <t>Cutting, Punching, and Press Machine Setters, Operators, and Tenders, Metal and Plastic</t>
  </si>
  <si>
    <t>Drilling and Boring Machine Tool Setters, Operators, and Tenders, Metal and Plastic</t>
  </si>
  <si>
    <t>Grinding, Lapping, Polishing, and Buffing Machine Tool Setters, Operators, and Tenders, Metal and Plastic</t>
  </si>
  <si>
    <t>Lathe and Turning Machine Tool Setters, Operators, and Tenders, Metal and Plastic</t>
  </si>
  <si>
    <t>Milling and Planing Machine Setters, Operators, and Tenders, Metal and Plastic</t>
  </si>
  <si>
    <t>Machinists</t>
  </si>
  <si>
    <t>Model Makers, Metal and Plastic</t>
  </si>
  <si>
    <t>Patternmakers, Metal and Plastic</t>
  </si>
  <si>
    <t>Foundry Mold and Coremakers</t>
  </si>
  <si>
    <t>Multiple Machine Tool Setters, Operators, and Tenders, Metal and Plastic</t>
  </si>
  <si>
    <t>Tool and Die Makers</t>
  </si>
  <si>
    <t>Welders, Cutters, and Welder Fitters</t>
  </si>
  <si>
    <t>Solderers and Brazers</t>
  </si>
  <si>
    <t>Welding, Soldering, and Brazing Machine Setters, Operators, and Tenders</t>
  </si>
  <si>
    <t>Heat Treating Equipment Setters, Operators, and Tenders, Metal and Plastic</t>
  </si>
  <si>
    <t>Layout Workers, Metal and Plastic</t>
  </si>
  <si>
    <t>Tool Grinders, Filers, and Sharpeners</t>
  </si>
  <si>
    <t>Metal Workers and Plastic Workers, All Other</t>
  </si>
  <si>
    <t>Prepress Technicians and Workers</t>
  </si>
  <si>
    <t>Printing Press Operators</t>
  </si>
  <si>
    <t>Shoe and Leather Workers and Repairers</t>
  </si>
  <si>
    <t>Shoe Machine Operators and Tenders</t>
  </si>
  <si>
    <t>Fabric and Apparel Patternmakers</t>
  </si>
  <si>
    <t>Upholsterers</t>
  </si>
  <si>
    <t>Cabinetmakers and Bench Carpenters</t>
  </si>
  <si>
    <t>Furniture Finishers</t>
  </si>
  <si>
    <t>Model Makers, Wood</t>
  </si>
  <si>
    <t>Patternmakers, Wood</t>
  </si>
  <si>
    <t>Sawing Machine Setters, Operators, and Tenders, Wood</t>
  </si>
  <si>
    <t>Woodworking Machine Setters, Operators, and Tenders, Except Sawing</t>
  </si>
  <si>
    <t>Woodworkers, All Other</t>
  </si>
  <si>
    <t>Nuclear Power Reactor Operators</t>
  </si>
  <si>
    <t>Water and Wastewater Treatment Plant and System Operators</t>
  </si>
  <si>
    <t>Chemical Plant and System Operators</t>
  </si>
  <si>
    <t>Chemical Equipment Operators and Tenders</t>
  </si>
  <si>
    <t>Inspectors, Testers, Sorters, Samplers, and Weighers</t>
  </si>
  <si>
    <t>Jewelers</t>
  </si>
  <si>
    <t>Gem and Diamond Workers</t>
  </si>
  <si>
    <t>Precious Metal Workers</t>
  </si>
  <si>
    <t>Dental Laboratory Technicians</t>
  </si>
  <si>
    <t>Medical Appliance Technicians</t>
  </si>
  <si>
    <t>Ophthalmic Laboratory Technicians</t>
  </si>
  <si>
    <t>Painters, Transportation Equipment</t>
  </si>
  <si>
    <t>Etchers and Engravers</t>
  </si>
  <si>
    <t>First-Line Supervisors of Transportation and Material-Moving Machine and Vehicle Operators</t>
  </si>
  <si>
    <t>Airline Pilots, Copilots, and Flight Engineers</t>
  </si>
  <si>
    <t>Commercial Pilots</t>
  </si>
  <si>
    <t>Air Traffic Controllers</t>
  </si>
  <si>
    <t>Airfield Operations Specialists</t>
  </si>
  <si>
    <t>Flight Attendants</t>
  </si>
  <si>
    <t>Ambulance Drivers and Attendants, Except Emergency Medical Technicians</t>
  </si>
  <si>
    <t>Bus Drivers, Transit and Intercity</t>
  </si>
  <si>
    <t>Bus Drivers, School or Special Client</t>
  </si>
  <si>
    <t>Heavy and Tractor-Trailer Truck Drivers</t>
  </si>
  <si>
    <t>Locomotive Engineers</t>
  </si>
  <si>
    <t>Locomotive Firers</t>
  </si>
  <si>
    <t>Rail Yard Engineers, Dinkey Operators, and Hostlers</t>
  </si>
  <si>
    <t>Railroad Brake, Signal, and Switch Operators</t>
  </si>
  <si>
    <t>Railroad Conductors and Yardmasters</t>
  </si>
  <si>
    <t>Subway and Streetcar Operators</t>
  </si>
  <si>
    <t>Rail Transportation Workers, All Other</t>
  </si>
  <si>
    <t>Ship and Boat Captains</t>
  </si>
  <si>
    <t>Mates- Ship, Boat, and Barge</t>
  </si>
  <si>
    <t>Pilots, Ship</t>
  </si>
  <si>
    <t>Ship Engineers</t>
  </si>
  <si>
    <t>Crane and Tower Operators</t>
  </si>
  <si>
    <t>Dredge Operators</t>
  </si>
  <si>
    <t>Excavating and Loading Machine and Dragline Operators</t>
  </si>
  <si>
    <t>Hoist and Winch Operators</t>
  </si>
  <si>
    <t>Artillery and Missile Officers</t>
  </si>
  <si>
    <t>Command and Control Center Officers</t>
  </si>
  <si>
    <t>Infantry Officers</t>
  </si>
  <si>
    <t>Special Forces Officers</t>
  </si>
  <si>
    <t>Military Officer Special and Tactical Operations Leaders, All Other</t>
  </si>
  <si>
    <t>Artillery and Missile Crew Members</t>
  </si>
  <si>
    <t>Command and Control Center Specialists</t>
  </si>
  <si>
    <t>Radar and Sonar Technicians</t>
  </si>
  <si>
    <t>Special Forces</t>
  </si>
  <si>
    <t>Military Enlisted Tactical Operations and Air/Weapons Specialists and Crew Members, All Other</t>
  </si>
  <si>
    <t>Both</t>
  </si>
  <si>
    <t>CTE</t>
  </si>
  <si>
    <t>Academic</t>
  </si>
  <si>
    <t>Not Exempt - Report Received</t>
  </si>
  <si>
    <t>Not Exempt - Did not report</t>
  </si>
  <si>
    <t>New Program - No Students</t>
  </si>
  <si>
    <t>M</t>
  </si>
  <si>
    <t xml:space="preserve">No Enrollments  </t>
  </si>
  <si>
    <t>E</t>
  </si>
  <si>
    <t>Unable to Report - Natural Disaster</t>
  </si>
  <si>
    <t>G</t>
  </si>
  <si>
    <t>Unable to Report - Personnel</t>
  </si>
  <si>
    <t>Unable to Report - Technology</t>
  </si>
  <si>
    <t>T</t>
  </si>
  <si>
    <t>Registered Apprenticeship</t>
  </si>
  <si>
    <t>R</t>
  </si>
  <si>
    <t>Out-of-State</t>
  </si>
  <si>
    <t>S</t>
  </si>
  <si>
    <t>Contract Only Listing</t>
  </si>
  <si>
    <t>C</t>
  </si>
  <si>
    <t>O</t>
  </si>
  <si>
    <t>ACTION - PRVDR</t>
  </si>
  <si>
    <t>ACTION - CAMP</t>
  </si>
  <si>
    <t>ACTION - PROG</t>
  </si>
  <si>
    <t>National Apprenticeship</t>
  </si>
  <si>
    <t>Sponsor Name</t>
  </si>
  <si>
    <t>Sponsor Description</t>
  </si>
  <si>
    <t>Sponsor URL</t>
  </si>
  <si>
    <t>DOL OAT ID</t>
  </si>
  <si>
    <t>Training Location Name</t>
  </si>
  <si>
    <t>Training Location ID</t>
  </si>
  <si>
    <t>Registered Apprenticeship (RA) Program Name</t>
  </si>
  <si>
    <t>RA Program Description</t>
  </si>
  <si>
    <t>RA Description ONLY</t>
  </si>
  <si>
    <t>Available Apprenticeship Openings</t>
  </si>
  <si>
    <r>
      <t xml:space="preserve">Notes: 
</t>
    </r>
    <r>
      <rPr>
        <i/>
        <sz val="12"/>
        <color theme="0" tint="-0.499984740745262"/>
        <rFont val="Calibri"/>
        <family val="2"/>
        <scheme val="minor"/>
      </rPr>
      <t>This section should be used to provide TWC with critical information on data submitted.</t>
    </r>
  </si>
  <si>
    <t>Sponsor County</t>
  </si>
  <si>
    <t>Sponsor Details</t>
  </si>
  <si>
    <t>Training Site Details</t>
  </si>
  <si>
    <t>Apprenticeship Program Details</t>
  </si>
  <si>
    <t>AddtnlContactPerson</t>
  </si>
  <si>
    <t>AddtnlContactPersonJobTitle</t>
  </si>
  <si>
    <t>AddtnlContactPersonPhone</t>
  </si>
  <si>
    <t>AddtnlContactPersonPhoneExtn</t>
  </si>
  <si>
    <t>AddtnlContactPersonEmail</t>
  </si>
  <si>
    <t>Additional Contact Person</t>
  </si>
  <si>
    <t>ETP Report Type</t>
  </si>
  <si>
    <t>Occupation Code #1</t>
  </si>
  <si>
    <r>
      <t xml:space="preserve">Occupation Code #2 </t>
    </r>
    <r>
      <rPr>
        <b/>
        <sz val="10"/>
        <color theme="0"/>
        <rFont val="Calibri"/>
        <family val="2"/>
        <scheme val="minor"/>
      </rPr>
      <t>(optional)</t>
    </r>
  </si>
  <si>
    <r>
      <t xml:space="preserve">Occupation Code #3 </t>
    </r>
    <r>
      <rPr>
        <b/>
        <sz val="10"/>
        <color theme="0"/>
        <rFont val="Calibri"/>
        <family val="2"/>
        <scheme val="minor"/>
      </rPr>
      <t>(optional)</t>
    </r>
  </si>
  <si>
    <t>Title</t>
  </si>
  <si>
    <t>Definition</t>
  </si>
  <si>
    <t>SOC Year</t>
  </si>
  <si>
    <t>Top Executives</t>
  </si>
  <si>
    <t/>
  </si>
  <si>
    <t>Determine and formulate policies and provide overall direction of companies or private and public sector organizations within guidelines set up by a board of directors or similar governing body. Plan, direct, or coordinate operational activities at the highest level of management with the help of subordinate executives and staff managers.</t>
  </si>
  <si>
    <t>Communicate and coordinate with management, shareholders, customers, and employees to address sustainability issues. Enact or oversee a corporate sustainability strategy.</t>
  </si>
  <si>
    <t>Plan, direct, or coordinate the operations of public or private sector organizations, overseeing multiple departments or locations. Duties and responsibilities include formulating policies, managing daily operations, and planning the use of materials and human resources, but are too diverse and general in nature to be classified in any one functional area of management or administration, such as personnel, purchasing, or administrative services. Usually manage through subordinate supervisors. Excludes First-Line Supervisors.</t>
  </si>
  <si>
    <t>Develop, introduce, or enact laws and statutes at the local, tribal, state, or federal level. Includes only workers in elected positions.</t>
  </si>
  <si>
    <t>Advertising, Marketing, Promotions, Public Relations, and Sales Managers</t>
  </si>
  <si>
    <t>Plan, direct, or coordinate advertising policies and programs or produce collateral materials, such as posters, contests, coupons, or giveaways, to create extra interest in the purchase of a product or service for a department, an entire organization, or on an account basis.</t>
  </si>
  <si>
    <t>Create and implement methods to market green products and services.</t>
  </si>
  <si>
    <t>Marketing and Sales Managers</t>
  </si>
  <si>
    <t>Plan, direct, or coordinate marketing policies and programs, such as determining the demand for products and services offered by a firm and its competitors, and identify potential customers. Develop pricing strategies with the goal of maximizing the firm’s profits or share of the market while ensuring the firm’s customers are satisfied. Oversee product development or monitor trends that indicate the need for new products and services.</t>
  </si>
  <si>
    <t>Plan, direct, or coordinate the actual distribution or movement of a product or service to the customer. Coordinate sales distribution by establishing sales territories, quotas, and goals and establish training programs for sales representatives. Analyze sales statistics gathered by staff to determine sales potential and inventory requirements and monitor the preferences of customers.</t>
  </si>
  <si>
    <t>Plan, direct, or coordinate activities designed to create or maintain a favorable public image or raise issue awareness for their organization or client; or if engaged in fundraising, plan, direct, or coordinate activities to solicit and maintain funds for special projects or nonprofit organizations.</t>
  </si>
  <si>
    <t>Public Relations Managers</t>
  </si>
  <si>
    <t>Plan, direct, or coordinate activities designed to create or maintain a favorable public image or raise issue awareness for their organization or client.</t>
  </si>
  <si>
    <t>Fundraising Managers</t>
  </si>
  <si>
    <t>Plan, direct, or coordinate activities to solicit and maintain funds for special projects or nonprofit organizations.</t>
  </si>
  <si>
    <t>Operations Specialties Managers</t>
  </si>
  <si>
    <t>Administrative Services and Facilities Managers</t>
  </si>
  <si>
    <t>Plan, direct, or coordinate one or more administrative services of an organization, such as records and information management, mail distribution, facilities planning and maintenance, custodial operations, and other office support services.</t>
  </si>
  <si>
    <t>Plan, direct, or coordinate one or more administrative services of an organization, such as records and information management, mail distribution, and other office support services. Medical records administrators are included in “Medical and Health Services Managers” (11-9111). Excludes “Facilities Managers” (11-3013) and “Purchasing Managers” (11-3061).</t>
  </si>
  <si>
    <t>Facilities Managers</t>
  </si>
  <si>
    <t>Plan, direct, or coordinate operations and functionalities of facilities and buildings. May include surrounding grounds or multiple facilities of an organization’s campus. Excludes “Administrative Services Managers” (11-3012), “Property, Real Estate, and Community Association Managers” (11-9141), “First-Line Supervisors of Building and Grounds Cleaning and Maintenance Workers” (37-1010), “First-Line Supervisors of Mechanics and Repairers” (49-1011), and “Maintenance and Repair Workers, General” (49-9071).</t>
  </si>
  <si>
    <t>Direct an organization's security functions, including physical security and safety of employees and facilities.</t>
  </si>
  <si>
    <t>Plan, direct, or coordinate activities in such fields as electronic data processing, information systems, systems analysis, and computer programming. Excludes “Computer Occupations” (15-1211 through 15-1299).</t>
  </si>
  <si>
    <t>Financial Managers</t>
  </si>
  <si>
    <t>Plan, direct, or coordinate accounting, investing, banking, insurance, securities, and other financial activities of a branch, office, or department of an establishment. Excludes “Financial Risk Specialists” (13-2054).</t>
  </si>
  <si>
    <t>Direct financial activities, such as planning, procurement, and investments for all or part of an organization.</t>
  </si>
  <si>
    <t>Direct and coordinate financial activities of workers in a branch, office, or department of an establishment, such as branch bank, brokerage firm, risk and insurance department, or credit department.</t>
  </si>
  <si>
    <t>Plan, direct, or coordinate investment strategy or operations for a large pool of liquid assets supplied by institutional investors or individual investors.</t>
  </si>
  <si>
    <t>Plan, direct, or coordinate the work activities and resources necessary for manufacturing products in accordance with cost, quality, and quantity specifications.</t>
  </si>
  <si>
    <t>Plan, direct, or coordinate quality assurance programs. Formulate quality control policies and control quality of laboratory and production efforts.</t>
  </si>
  <si>
    <t>Manage operations at geothermal power generation facilities. Maintain and monitor geothermal plant equipment for efficient and safe plant operations.</t>
  </si>
  <si>
    <t>Manage biofuels production and plant operations. Collect and process information on plant production and performance, diagnose problems, and design corrective procedures.</t>
  </si>
  <si>
    <t>Manage operations at biomass power generation facilities. Direct work activities at plant, including supervision of operations and maintenance staff.</t>
  </si>
  <si>
    <t>Direct daily operations, maintenance, or repair of landfill gas projects, including maintenance of daily logs, determination of service priorities, and compliance with reporting requirements.</t>
  </si>
  <si>
    <t>Manage operations at hydroelectric power generation facilities. Maintain and monitor hydroelectric plant equipment for efficient and safe plant operations.</t>
  </si>
  <si>
    <t>Plan, direct, or coordinate the activities of buyers, purchasing officers, and related workers involved in purchasing materials, products, and services. Includes wholesale or retail trade merchandising managers and procurement managers.</t>
  </si>
  <si>
    <t>Transportation, Storage, and Distribution Managers</t>
  </si>
  <si>
    <t>Plan, direct, or coordinate transportation, storage, or distribution activities in accordance with organizational policies and applicable government laws or regulations. Includes logistics managers.</t>
  </si>
  <si>
    <t>Plan, direct, or coordinate the transportation operations within an organization or the activities of organizations that provide transportation services.</t>
  </si>
  <si>
    <t>Plan, direct, or coordinate the storage or distribution operations within an organization or the activities of organizations that are engaged in storing or distributing materials or products.</t>
  </si>
  <si>
    <t>Plan, direct, or coordinate purchasing, warehousing, distribution, forecasting, customer service, or planning services. Manage logistics personnel and logistics systems and direct daily operations.</t>
  </si>
  <si>
    <t>Direct or coordinate production, purchasing, warehousing, distribution, or financial forecasting services or activities to limit costs and improve accuracy, customer service, or safety. Examine existing procedures or opportunities for streamlining activities to meet product distribution needs. Direct the movement, storage, or processing of inventory.</t>
  </si>
  <si>
    <t>Plan, direct, or coordinate compensation and benefits activities of an organization. Job analysis and position description managers are included in “Human Resources Managers” (11-3121).</t>
  </si>
  <si>
    <t>Plan, direct, or coordinate human resources activities and staff of an organization. Excludes managers who primarily focus on compensation and benefits (11-3111) and training and development (11-3131).</t>
  </si>
  <si>
    <t>Plan, direct, or coordinate the training and development activities and staff of an organization.</t>
  </si>
  <si>
    <t>Other Management Occupations</t>
  </si>
  <si>
    <t>Farmers, Ranchers, and Other Agricultural Managers</t>
  </si>
  <si>
    <t>Plan, direct, or coordinate the management or operation of farms, ranches, greenhouses, aquacultural operations, nurseries, timber tracts, or other agricultural establishments. May hire, train, and supervise farm workers or contract for services to carry out the day-to-day activities of the managed operation. May engage in or supervise planting, cultivating, harvesting, and financial and marketing activities. Excludes “First-Line Supervisors of Farming, Fishing, and Forestry Workers” (45-1011).</t>
  </si>
  <si>
    <t>Plan, organize, direct, control, and coordinate activities of workers engaged in propagating, cultivating, and harvesting horticultural specialties, such as trees, shrubs, flowers, mushrooms, and other plants.</t>
  </si>
  <si>
    <t>Plan, direct, or coordinate the management or operation of farms, ranches, greenhouses, aquacultural operations, nurseries, timber tracts, or other agricultural establishments. May hire, train, or supervise farm workers or contract for services to carry out the day-to-day activities of the managed operation. May engage in or supervise planting, cultivating, harvesting, financial, or marketing activities.</t>
  </si>
  <si>
    <t>Direct and coordinate, through subordinate supervisory personnel, activities of workers engaged in fish hatchery production for corporations, cooperatives, or other owners.</t>
  </si>
  <si>
    <t>Plan, direct, or coordinate, usually through subordinate supervisory personnel, activities concerned with the construction and maintenance of structures, facilities, and systems. Participate in the conceptual development of a construction project and oversee its organization, scheduling, budgeting, and implementation. Includes managers in specialized construction fields, such as carpentry or plumbing.</t>
  </si>
  <si>
    <t>Education and Childcare Administrators</t>
  </si>
  <si>
    <t>Education and Childcare Administrators, Preschool and Daycare</t>
  </si>
  <si>
    <t>Plan, direct, or coordinate academic or nonacademic activities of preschools or childcare centers and programs, including before- and after-school care. Excludes “Preschool Teachers, Except Special Education” (25-2011) and “Childcare Workers” (39-9011).</t>
  </si>
  <si>
    <t>Education Administrators, Kindergarten through Secondary</t>
  </si>
  <si>
    <t>Plan, direct, or coordinate the academic, administrative, or auxiliary activities of kindergarten, elementary, or secondary schools.</t>
  </si>
  <si>
    <t>Plan, direct, or coordinate student instruction, administration, and services, as well as other research and educational activities, at postsecondary institutions, including universities, colleges, and junior and community colleges.</t>
  </si>
  <si>
    <t>Education Administrators, All Other</t>
  </si>
  <si>
    <t>All education administrators not listed separately.</t>
  </si>
  <si>
    <t>Coordinate day-to-day operations of distance learning programs and schedule courses.</t>
  </si>
  <si>
    <t>Manage or coordinate fitness and wellness programs and services. Manage and train staff of wellness specialists, health educators, or fitness instructors.</t>
  </si>
  <si>
    <t>Plan, direct, or coordinate activities in such fields as architecture and engineering or research and development in these fields. Excludes “Natural Sciences Managers” (11-9121).</t>
  </si>
  <si>
    <t>Define, plan, or execute biofuels/biodiesel research programs that evaluate alternative feedstock and process technologies with near-term commercial potential.</t>
  </si>
  <si>
    <t>Plan, direct, or coordinate activities of an organization or department that serves food and beverages. Excludes “Chefs and Head Cooks” (35-1011).</t>
  </si>
  <si>
    <t>Plan, direct, or coordinate the services or resources of funeral homes. Includes activities such as determining prices for services or merchandise and managing the facilities of funeral homes.</t>
  </si>
  <si>
    <t>Entertainment and Recreation Managers</t>
  </si>
  <si>
    <t>Gambling Managers</t>
  </si>
  <si>
    <t>Plan, direct, or coordinate gambling operations in a casino. May formulate house rules.</t>
  </si>
  <si>
    <t>Entertainment and Recreation Managers, Except Gambling</t>
  </si>
  <si>
    <t>Plan, direct, or coordinate entertainment and recreational activities and operations of a recreational facility, including cruise ships and parks.</t>
  </si>
  <si>
    <t>Plan, direct, or coordinate activities of an organization or department that provides lodging and other accommodations. Excludes “Food Service Managers” (11-9051) in lodging establishments.</t>
  </si>
  <si>
    <t>Plan, direct, or coordinate medical and health services in hospitals, clinics, managed care organizations, public health agencies, or similar organizations.</t>
  </si>
  <si>
    <t>Plan, direct, or coordinate activities in such fields as life sciences, physical sciences, mathematics, statistics, and research and development in these fields. Excludes “Computer and Information Systems Managers” (11-3021) and “Architecture and Engineering Managers” (11-9041).</t>
  </si>
  <si>
    <t>Plan, direct, or coordinate clinical research projects. Direct the activities of workers engaged in clinical research projects to ensure compliance with protocols and overall clinical objectives. May evaluate and analyze clinical data.</t>
  </si>
  <si>
    <t>Design or implement programs and strategies related to water resource issues such as supply, quality, and regulatory compliance issues.</t>
  </si>
  <si>
    <t>Plan, direct, or coordinate operational, administrative, management, and support services of a U.S. post office; or coordinate activities of workers engaged in postal and related work in assigned post office.</t>
  </si>
  <si>
    <t>Plan, direct, or coordinate the selling, buying, leasing, or governance activities of commercial, industrial, or residential real estate properties. Includes managers of homeowner and condominium associations, rented or leased housing units, buildings, or land (including rights-of-way).</t>
  </si>
  <si>
    <t>Plan, direct, or coordinate the activities of a social service program or community outreach organization. Oversee the program or organization’s budget and policies regarding participant involvement, program requirements, and benefits. Work may involve directing social workers, counselors, or probation officers.</t>
  </si>
  <si>
    <t>Plan and direct disaster response or crisis management activities, provide disaster preparedness training, and prepare emergency plans and procedures for natural (e.g., hurricanes, floods, earthquakes), wartime, or technological (e.g., nuclear power plant emergencies or hazardous materials spills) disasters or hostage situations.</t>
  </si>
  <si>
    <t>Personal Service Managers</t>
  </si>
  <si>
    <t>Funeral Home Managers</t>
  </si>
  <si>
    <t>Plan, direct, or coordinate the services or resources of funeral homes. Includes activities such as determining prices for services or merchandise and managing the facilities of funeral homes. Excludes “Morticians, Undertakers, and Funeral Arrangers” (39-4031).</t>
  </si>
  <si>
    <t>Personal Service Managers, All Other</t>
  </si>
  <si>
    <t>All personal service managers not listed separately. Excludes “Financial Specialists” (13-2000). Daycare Managers are included in Education and Childcare Administrators, Preschool and Daycare (11-9031).</t>
  </si>
  <si>
    <t>Plan, direct, or coordinate activities of a spa facility. Coordinate programs, schedule and direct staff, and oversee financial activities.</t>
  </si>
  <si>
    <t>Miscellaneous Managers</t>
  </si>
  <si>
    <t>Managers, All Other</t>
  </si>
  <si>
    <t>All managers not listed separately.</t>
  </si>
  <si>
    <t>Plan, direct, or coordinate production activities of an organization to ensure compliance with regulations and standard operating procedures.</t>
  </si>
  <si>
    <t>Plan, direct, or coordinate activities of an organization to ensure compliance with ethical or regulatory standards.</t>
  </si>
  <si>
    <t>Direct an organization's security functions, including physical security and safety of employees, facilities, and assets.</t>
  </si>
  <si>
    <t>Plan and direct policies, procedures, or systems to prevent the loss of assets. Determine risk exposure or potential liability, and develop risk control measures.</t>
  </si>
  <si>
    <t>Manage wind field operations, including personnel, maintenance activities, financial activities, and planning.</t>
  </si>
  <si>
    <t>Wind Energy Development Managers</t>
  </si>
  <si>
    <t>Lead or manage the development and evaluation of potential wind energy business opportunities, including environmental studies, permitting, and proposals. May also manage construction of projects.</t>
  </si>
  <si>
    <t>Plan and direct cleanup and redevelopment of contaminated properties for reuse. Does not include properties sufficiently contaminated to qualify as Superfund sites.</t>
  </si>
  <si>
    <t>Business Operations Specialists</t>
  </si>
  <si>
    <t>Represent and promote artists, performers, and athletes in dealings with current or prospective employers. May handle contract negotiation and other business matters for clients.</t>
  </si>
  <si>
    <t>Buyers and Purchasing Agents</t>
  </si>
  <si>
    <t>Purchase farm products either for further processing or resale. Includes tree farm contractors, grain brokers and market operators, grain buyers, and tobacco buyers. May negotiate contracts.</t>
  </si>
  <si>
    <t>Buy merchandise or commodities, other than farm products, for resale to consumers at the wholesale or retail level, including both durable and nondurable goods. Analyze past buying trends, sales records, price, and quality of merchandise to determine value and yield. Select, order, and authorize payment for merchandise according to contractual agreements. May conduct meetings with sales personnel and introduce new products. May negotiate contracts. Includes assistant wholesale and retail buyers of nonfarm products. Excludes “Procurement Clerks” (43-3061).</t>
  </si>
  <si>
    <t>Purchase machinery, equipment, tools, parts, supplies, or services necessary for the operation of an establishment. Purchase raw or semifinished materials for manufacturing. May negotiate contracts. Excludes “Buyers and Purchasing Agents, Farm Products” (13-1021) and “Wholesale and Retail Buyers, Except Farm Products” (13-1022).</t>
  </si>
  <si>
    <t>Claims Adjusters, Appraisers, Examiners, and Investigators</t>
  </si>
  <si>
    <t>Claims Adjusters, Examiners, and Investigators</t>
  </si>
  <si>
    <t>Review settled claims to determine that payments and settlements are made in accordance with company practices and procedures. Confer with legal counsel on claims requiring litigation. May also settle insurance claims. Excludes “Fire Inspectors and Investigators” (33-2021).</t>
  </si>
  <si>
    <t>Review settled insurance claims to determine that payments and settlements have been made in accordance with company practices and procedures. Report overpayments, underpayments, and other irregularities. Confer with legal counsel on claims requiring litigation.</t>
  </si>
  <si>
    <t>Investigate, analyze, and determine the extent of insurance company's liability concerning personal, casualty, or property loss or damages, and attempt to effect settlement with claimants. Correspond with or interview medical specialists, agents, witnesses, or claimants to compile information. Calculate benefit payments and approve payment of claims within a certain monetary limit.</t>
  </si>
  <si>
    <t>Appraise automobile or other vehicle damage to determine repair costs for insurance claim settlement. Prepare insurance forms to indicate repair cost or cost estimates and recommendations. May seek agreement with automotive repair shop on repair costs.</t>
  </si>
  <si>
    <t>Compliance Officers</t>
  </si>
  <si>
    <t>Examine, evaluate, and investigate eligibility for or conformity with laws and regulations governing contract compliance of licenses and permits, and perform other compliance and enforcement inspection and analysis activities not classified elsewhere. Excludes “Financial Examiners" (13-2061), “Tax Examiners and Collectors, and Revenue Agents” (13-2081), “Occupational Health and Safety Specialists” (19-5011), “Occupational Health and Safety Technicians” (19-5012), “Transportation Security Screeners” (33-9093), “Agricultural Inspectors” (45-2011), “Construction and Building Inspectors” (47-4011), and “Transportation Inspectors” (53-6051).</t>
  </si>
  <si>
    <t>Environmental Compliance Inspectors</t>
  </si>
  <si>
    <t>Inspect and investigate sources of pollution to protect the public and environment and ensure conformance with Federal, State, and local regulations and ordinances.</t>
  </si>
  <si>
    <t>Licensing Examiners and Inspectors</t>
  </si>
  <si>
    <t>Examine, evaluate, and investigate eligibility for, conformity with, or liability under licenses or permits.</t>
  </si>
  <si>
    <t>Equal Opportunity Representatives and Officers</t>
  </si>
  <si>
    <t>Monitor and evaluate compliance with equal opportunity laws, guidelines, and policies to ensure that employment practices and contracting arrangements give equal opportunity without regard to race, religion, color, national origin, sex, age, or disability.</t>
  </si>
  <si>
    <t>Government Property Inspectors and Investigators</t>
  </si>
  <si>
    <t>Investigate or inspect government property to ensure compliance with contract agreements and government regulations.</t>
  </si>
  <si>
    <t>Coroners</t>
  </si>
  <si>
    <t>Direct activities such as autopsies, pathological and toxicological analyses, and inquests relating to the investigation of deaths occurring within a legal jurisdiction to determine cause of death or to fix responsibility for accidental, violent, or unexplained deaths.</t>
  </si>
  <si>
    <t>Regulatory Affairs Specialists</t>
  </si>
  <si>
    <t>Coordinate and document internal regulatory processes, such as internal audits, inspections, license renewals, or registrations. May compile and prepare materials for submission to regulatory agencies.</t>
  </si>
  <si>
    <t>Customs Brokers</t>
  </si>
  <si>
    <t>Prepare customs documentation and ensure that shipments meet all applicable laws to facilitate the import and export of goods. Determine and track duties and taxes payable and process payments on behalf of client. Sign documents under a power of attorney. Represent clients in meetings with customs officials and apply for duty refunds and tariff reclassifications. Coordinate transportation and storage of imported goods.</t>
  </si>
  <si>
    <t>Prepare cost estimates for product manufacturing, construction projects, or services to aid management in bidding on or determining price of product or service. May specialize according to particular service performed or type of product manufactured.</t>
  </si>
  <si>
    <t>Human Resources Workers</t>
  </si>
  <si>
    <t>Recruit, screen, interview, or place individuals within an organization. May perform other activities in multiple human resources areas. Excludes “Compensation, Benefits, and Job Analysis Specialists” (13-1141) and “Training and Development Specialists” (13-1151).</t>
  </si>
  <si>
    <t>Farm Labor Contractors</t>
  </si>
  <si>
    <t>Recruit and hire seasonal or temporary agricultural laborers. May transport, house, and provide meals for workers.</t>
  </si>
  <si>
    <t>Resolve disputes between workers and managers, negotiate collective bargaining agreements, or coordinate grievance procedures to handle employee complaints. Excludes equal employment opportunity (EEO) officers, who are included in “Compliance Officers” (13-1041).</t>
  </si>
  <si>
    <t>Logisticians and Project Management Specialists</t>
  </si>
  <si>
    <t>Analyze and coordinate the ongoing logistical functions of a firm or organization. Responsible for the entire life cycle of a product, including acquisition, distribution, internal allocation, delivery, and final disposal of resources. Excludes “Transportation, Storage, and Distribution Managers” (11-3071) and “Project Management Specialists” (13-1082).</t>
  </si>
  <si>
    <t>Design or analyze operational solutions for projects such as transportation optimization, network modeling, process and methods analysis, cost containment, capacity enhancement, routing and shipment optimization, or information management.</t>
  </si>
  <si>
    <t>Analyze product delivery or supply chain processes to identify or recommend changes. May manage route activity including invoicing, electronic bills, and shipment tracing.</t>
  </si>
  <si>
    <t>Project Management Specialists</t>
  </si>
  <si>
    <t>Analyze and coordinate the schedule, timeline, procurement, staffing, and budget of a product or service on a per project basis. Lead and guide the work of technical staff. May serve as a point of contact for the client or customer. Excludes “Management Occupations” (11-0000), “Logisticians” (13-1081), “Meeting, Convention, and Event Planners” (13-1121), and “Production, Planning, and Expediting Clerks” (43-5061).</t>
  </si>
  <si>
    <t>Conduct organizational studies and evaluations, design systems and procedures, conduct work simplification and measurement studies, and prepare operations and procedures manuals to assist management in operating more efficiently and effectively. Includes program analysts and management consultants. Excludes “Computer Systems Analysts” (15-1211) and “Operations Research Analysts” (15-2031).</t>
  </si>
  <si>
    <t>Coordinate activities of staff, convention personnel, or clients to make arrangements for group meetings, events, or conventions.</t>
  </si>
  <si>
    <t>Fundraisers</t>
  </si>
  <si>
    <t>Organize activities to raise funds or otherwise solicit and gather monetary donations or other gifts for an organization. May design and produce promotional materials. May also raise awareness of the organization’s work, goals, and financial needs.</t>
  </si>
  <si>
    <t>Conduct programs of compensation and benefits and job analysis for employer. May specialize in specific areas, such as position classification and pension programs.</t>
  </si>
  <si>
    <t>Design or conduct work-related training and development programs to improve individual skills or organizational performance. May analyze organizational training needs or evaluate training effectiveness. Excludes “Career/Technical Education Teachers, Postsecondary” (25-1194) and “Other Teachers and Instructors” (25-3000). Flight instructors are included with “Aircraft Pilots and Flight Engineers” (53-2010).</t>
  </si>
  <si>
    <t>Research conditions in local, regional, national, or online markets. Gather information to determine potential sales of a product or service, or plan a marketing or advertising campaign. May gather information on competitors, prices, sales, and methods of marketing and distribution. May employ search marketing tactics, analyze web metrics, and develop recommendations to increase search engine ranking and visibility to target markets. Excludes “Web and Digital Interface Designers” (15-1255), “Art Directors” (27-1011), “Graphic Designers” (27-1024), and “Public Relations Specialists” (27-3031).</t>
  </si>
  <si>
    <t>Employ search marketing tactics to increase visibility and engagement with content, products, or services in Internet-enabled devices or interfaces. Examine search query behaviors on general or specialty search engines or other Internet-based content. Analyze research, data, or technology to understand user intent and measure outcomes for ongoing optimization.</t>
  </si>
  <si>
    <t>Miscellaneous Business Operations Specialists</t>
  </si>
  <si>
    <t>Business Operations Specialists, All Other</t>
  </si>
  <si>
    <t>All business operations specialists not listed separately.</t>
  </si>
  <si>
    <t>Energy Auditors</t>
  </si>
  <si>
    <t>Conduct energy audits of buildings, building systems, or process systems. May also conduct investment grade audits of buildings or systems.</t>
  </si>
  <si>
    <t>Security Management Specialists</t>
  </si>
  <si>
    <t>Conduct security assessments for organizations, and design security systems and processes. May specialize in areas such as physical security, personnel security, and information security. May work in fields such as health care, banking, gaming, security engineering, or manufacturing.</t>
  </si>
  <si>
    <t>Business Continuity Planners</t>
  </si>
  <si>
    <t>Develop, maintain, or implement business continuity and disaster recovery strategies and solutions, including risk assessments, business impact analyses, strategy selection, and documentation of business continuity and disaster recovery procedures. Plan, conduct, and debrief regular mock-disaster exercises to test the adequacy of existing plans and strategies, updating procedures and plans regularly. Act as a coordinator for continuity efforts after a disruption event.</t>
  </si>
  <si>
    <t>Sustainability Specialists</t>
  </si>
  <si>
    <t>Address organizational sustainability issues, such as waste stream management, green building practices, and green procurement plans.</t>
  </si>
  <si>
    <t>Online Merchants</t>
  </si>
  <si>
    <t>Conduct retail activities of businesses operating exclusively online. May perform duties such as preparing business strategies, buying merchandise, managing inventory, implementing marketing activities, fulfilling and shipping online orders, and balancing financial records.</t>
  </si>
  <si>
    <t>Conduct security assessments for organizations, and design security systems and processes. May specialize in areas such as physical security or the safety of employees and facilities.</t>
  </si>
  <si>
    <t>Financial Specialists</t>
  </si>
  <si>
    <t>Accountants and Auditors</t>
  </si>
  <si>
    <t>Examine, analyze, and interpret accounting records to prepare financial statements, give advice, or audit and evaluate statements prepared by others. Install or advise on systems of recording costs or other financial and budgetary data. Excludes “Tax Examiners and Collectors, and Revenue Agents” (13-2081).</t>
  </si>
  <si>
    <t>Analyze financial information and prepare financial reports to determine or maintain record of assets, liabilities, profit and loss, tax liability, or other financial activities within an organization.</t>
  </si>
  <si>
    <t>Examine and analyze accounting records to determine financial status of establishment and prepare financial reports concerning operating procedures.</t>
  </si>
  <si>
    <t>Property Appraisers and Assessors</t>
  </si>
  <si>
    <t>Appraisers and Assessors of Real Estate</t>
  </si>
  <si>
    <t>Appraise real property and estimate its fair value. May assess taxes in accordance with prescribed schedules.</t>
  </si>
  <si>
    <t>Appraise real and personal property to determine its fair value. May assess taxes in accordance with prescribed schedules.</t>
  </si>
  <si>
    <t>Appraise real property to determine its value for purchase, sales, investment, mortgage, or loan purposes.</t>
  </si>
  <si>
    <t>Appraisers of Personal and Business Property</t>
  </si>
  <si>
    <t>Appraise and estimate the fair value of tangible personal or business property, such as jewelry, art, antiques, collectibles, and equipment. Includes workers who appraise both personal and business property as well as real estate. May also appraise land. Excludes “Claims Adjusters, Examiners, and Investigators” (13-1031), “Insurance Appraisers, Auto Damage” (13-1032), “Appraisers and Assessors of Real Estate” (13-2023), and “Tax Examiners and Collectors, and Revenue Agents” (13-2081).</t>
  </si>
  <si>
    <t>Appraise real estate, exclusively, and estimate its fair value. May assess taxes in accordance with prescribed schedules. Excludes “Appraisers of Personal and Business Property” (13-2022).</t>
  </si>
  <si>
    <t>Examine budget estimates for completeness, accuracy, and conformance with procedures and regulations. Analyze budgeting and accounting reports. Excludes “Financial and Investment Analysts” (13-2051).</t>
  </si>
  <si>
    <t>Analyze credit data and financial statements of individuals or firms to determine the degree of risk involved in extending credit or lending money. Prepare reports with credit information for use in decisionmaking. Excludes “Financial Risk Specialists” (13-2054).</t>
  </si>
  <si>
    <t>Financial Analysts and Advisors</t>
  </si>
  <si>
    <t>Financial and Investment Analysts</t>
  </si>
  <si>
    <t>Conduct quantitative analyses of information involving investment programs or financial data of public or private institutions, including valuation of businesses. Excludes “Budget Analysts” (13-2031), “Financial Risk Specialists” (13-2054), and “Securities, Commodities, and Financial Services Sales Agents” (41-3031).</t>
  </si>
  <si>
    <t>Advise clients on financial plans using knowledge of tax and investment strategies, securities, insurance, pension plans, and real estate. Duties include assessing clients' assets, liabilities, cash flow, insurance coverage, tax status, and financial objectives. May also buy and sell financial assets for clients. Excludes “Securities, Commodities, and Financial Services Sales Agents” (41-3031).</t>
  </si>
  <si>
    <t>Review individual applications for insurance to evaluate degree of risk involved and determine acceptance of applications.</t>
  </si>
  <si>
    <t>Financial Risk Specialists</t>
  </si>
  <si>
    <t>Analyze and measure exposure to credit and market risk threatening the assets, earning capacity, or economic state of an organization. May make recommendations to limit risk. Excludes “Credit Analysts” (13-2041).</t>
  </si>
  <si>
    <t>Enforce or ensure compliance with laws and regulations governing financial and securities institutions and financial and real estate transactions. May examine, verify, or authenticate records.</t>
  </si>
  <si>
    <t>Credit Counselors and Loan Officers</t>
  </si>
  <si>
    <t>Advise and educate individuals or organizations on acquiring and managing debt. May provide guidance in determining the best type of loan and explain loan requirements or restrictions. May help develop debt management plans or student financial aid packages. May advise on credit issues, or provide budget, mortgage, bankruptcy, or student financial aid counseling.</t>
  </si>
  <si>
    <t>Provide guidance to prospective loan applicants who have problems qualifying for traditional loans. Guidance may include determining the best type of loan and explaining loan requirements or restrictions.</t>
  </si>
  <si>
    <t>Evaluate, authorize, or recommend approval of commercial, real estate, or credit loans. Advise borrowers on financial status and payment methods. Includes mortgage loan officers and agents, collection analysts, loan servicing officers, loan underwriters, and payday loan officers.</t>
  </si>
  <si>
    <t>Tax Examiners, Collectors and Preparers, and Revenue Agents</t>
  </si>
  <si>
    <t>Determine tax liability or collect taxes from individuals or business firms according to prescribed laws and regulations.</t>
  </si>
  <si>
    <t>Prepare tax returns for individuals or small businesses. Excludes “Accountants and Auditors” (13-2011).</t>
  </si>
  <si>
    <t>Miscellaneous Financial Specialists</t>
  </si>
  <si>
    <t>Financial Specialists, All Other</t>
  </si>
  <si>
    <t>All financial specialists not listed separately.</t>
  </si>
  <si>
    <t>Develop quantitative techniques to inform securities investing, equities investing, pricing, or valuation of financial instruments. Develop mathematical or statistical models for risk management, asset optimization, pricing, or relative value analysis.</t>
  </si>
  <si>
    <t>Analyze and manage risk management issues by identifying, measuring, and making decisions on operational or enterprise risks for an organization.</t>
  </si>
  <si>
    <t>Manage communications or negotiations between corporate issuers of securities and clients regarding private equity investments. Underwrite the issuance of securities to provide capital for client growth. Negotiate and structure the terms of mergers or acquisitions.</t>
  </si>
  <si>
    <t>Obtain evidence, take statements, produce reports, and testify to findings regarding resolution of fraud allegations. May coordinate fraud detection and prevention activities.</t>
  </si>
  <si>
    <t>Conduct research into fundamental computer and information science as theorists, designers, or inventors. Develop solutions to problems in the field of computer hardware and software.</t>
  </si>
  <si>
    <t>Analyze science, engineering, business, and other data processing problems to implement and improve computer systems. Analyze user requirements, procedures, and problems to automate or improve existing systems and review computer system capabilities, workflow, and scheduling limitations. May analyze or recommend commercially available software.</t>
  </si>
  <si>
    <t>Apply knowledge of nursing and informatics to assist in the design, development, and ongoing modification of computerized health care systems. May educate staff and assist in problem solving to promote the implementation of the health care system.</t>
  </si>
  <si>
    <t>Plan, implement, upgrade, or monitor security measures for the protection of computer networks and information. May ensure appropriate security controls are in place that will safeguard digital files and vital electronic infrastructure. May respond to computer security breaches and viruses.</t>
  </si>
  <si>
    <t>Create, modify, and test the code, forms, and script that allow computer applications to run. Work from specifications drawn up by software developers or other individuals. May assist software developers by analyzing user needs and designing software solutions. May develop and write computer programs to store, locate, and retrieve specific documents, data, and information.</t>
  </si>
  <si>
    <t>Develop, create, and modify general computer applications software or specialized utility programs. Analyze user needs and develop software solutions. Design software or customize software for client use with the aim of optimizing operational efficiency. May analyze and design databases within an application area, working individually or coordinating database development as part of a team. May supervise computer programmers.</t>
  </si>
  <si>
    <t>Research, design, develop, and test operating systems-level software, compilers, and network distribution software for medical, industrial, military, communications, aerospace, business, scientific, and general computing applications. Set operational specifications and formulate and analyze software requirements. May design embedded systems software. Apply principles and techniques of computer science, engineering, and mathematical analysis.</t>
  </si>
  <si>
    <t>Design, create, and modify Web sites. Analyze user needs to implement Web site content, graphics, performance, and capacity. May integrate Web sites with other computer applications. May convert written, graphic, audio, and video components to compatible Web formats by using software designed to facilitate the creation of Web and multimedia content.</t>
  </si>
  <si>
    <t>Administer, test, and implement computer databases, applying knowledge of database management systems. Coordinate changes to computer databases. May plan, coordinate, and implement security measures to safeguard computer databases.</t>
  </si>
  <si>
    <t>Install, configure, and support an organization's local area network (LAN), wide area network (WAN), and Internet systems or a segment of a network system. Monitor network to ensure network availability to all system users and may perform necessary maintenance to support network availability. May monitor and test Web site performance to ensure Web sites operate correctly and without interruption. May assist in network modeling, analysis, planning, and coordination between network and data communications hardware and software. May supervise computer user support specialists and computer network support specialists. May administer network security measures.</t>
  </si>
  <si>
    <t>Design and implement computer and information networks, such as local area networks (LAN), wide area networks (WAN), intranets, extranets, and other data communications networks. Perform network modeling, analysis, and planning. May also design network and computer security measures. May research and recommend network and data communications hardware and software.</t>
  </si>
  <si>
    <t>Design or configure voice, video, and data communications systems. Supervise installation and post-installation service and maintenance.</t>
  </si>
  <si>
    <t>Provide technical assistance to computer users. Answer questions or resolve computer problems for clients in person, or via telephone or electronically. May provide assistance concerning the use of computer hardware and software, including printing, installation, word processing, electronic mail, and operating systems.</t>
  </si>
  <si>
    <t>Analyze, test, troubleshoot, and evaluate existing network systems, such as local area network (LAN), wide area network (WAN), and Internet systems or a segment of a network system. Perform network maintenance to ensure networks operate correctly with minimal interruption.</t>
  </si>
  <si>
    <t>Computer Occupations, All Other</t>
  </si>
  <si>
    <t>All computer occupations not listed separately.</t>
  </si>
  <si>
    <t>Develop and execute software test plans in order to identify software problems and their causes.</t>
  </si>
  <si>
    <t>Design and develop solutions to complex applications problems, system administration issues, or network concerns. Perform systems management and integration functions.</t>
  </si>
  <si>
    <t>Manage web environment design, deployment, development and maintenance activities. Perform testing and quality assurance of web sites and web applications.</t>
  </si>
  <si>
    <t>Research or develop geospatial technologies. May produce databases, perform applications programming, or coordinate projects. May specialize in areas such as agriculture, mining, health care, retail trade, urban planning, or military intelligence.</t>
  </si>
  <si>
    <t>Assist scientists, technologists, or related professionals in building, maintaining, modifying, or using geographic information systems (GIS) databases. May also perform some custom application development or provide user support.</t>
  </si>
  <si>
    <t>Design strategies for enterprise database systems and set standards for operations, programming, and security. Design and construct large relational databases. Integrate new systems with existing warehouse structure and refine system performance and functionality.</t>
  </si>
  <si>
    <t>Design, model, or implement corporate data warehousing activities. Program and configure warehouses of database information and provide support to warehouse users.</t>
  </si>
  <si>
    <t>Produce financial and market intelligence by querying data repositories and generating periodic reports. Devise methods for identifying data patterns and trends in available information sources.</t>
  </si>
  <si>
    <t>Plan, initiate, and manage information technology (IT) projects. Lead and guide the work of technical staff. Serve as liaison between business and technical aspects of projects. Plan project stages and assess business implications for each stage. Monitor progress to assure deadlines, standards, and cost targets are met.</t>
  </si>
  <si>
    <t>Design core features of video games. Specify innovative game and role-play mechanics, story lines, and character biographies. Create and maintain design documentation. Guide and collaborate with production staff to produce games as designed.</t>
  </si>
  <si>
    <t>Implement and administer enterprise-wide document management systems and related procedures that allow organizations to capture, store, retrieve, share, and destroy electronic records and documents.</t>
  </si>
  <si>
    <t>Computer Occupations</t>
  </si>
  <si>
    <t>Computer and Information Analysts</t>
  </si>
  <si>
    <t>Analyze science, engineering, business, and other data processing problems to develop and implement solutions to complex applications problems, system administration issues, or network concerns. Perform systems management and integration functions, improve existing computer systems, and review computer system capabilities, workflow, and schedule limitations. May analyze or recommend commercially available software.</t>
  </si>
  <si>
    <t>Health Informatics Specialists</t>
  </si>
  <si>
    <t>Plan, implement, upgrade, or monitor security measures for the protection of computer networks and information. Assess system vulnerabilities for security risks and propose and implement risk mitigation strategies. May ensure appropriate security controls are in place that will safeguard digital files and vital electronic infrastructure. May respond to computer security breaches and viruses. Excludes “Computer Network Architects” (15-1241).</t>
  </si>
  <si>
    <t>Computer Support Specialists</t>
  </si>
  <si>
    <t>Analyze, test, troubleshoot, and evaluate existing network systems, such as local area networks (LAN), wide area networks (WAN), cloud networks, servers, and other data communications networks. Perform network maintenance to ensure networks operate correctly with minimal interruption. Excludes “Computer Network Architects” (15-1241) and “Network and Computer Systems Administrators” (15-1244).</t>
  </si>
  <si>
    <t>Provide technical assistance to computer users. Answer questions or resolve computer problems for clients in person, via telephone, or electronically. May provide assistance concerning the use of computer hardware and software, including printing, installation, word processing, electronic mail, and operating systems. Excludes “Network and Computer Systems Administrators” (15-1244).</t>
  </si>
  <si>
    <t>Database and Network Administrators and Architects</t>
  </si>
  <si>
    <t>Design and implement computer and information networks, such as local area networks (LAN), wide area networks (WAN), intranets, extranets, and other data communications networks. Perform network modeling, analysis, and planning, including analysis of capacity needs for network infrastructures. May also design network and computer security measures. May research and recommend network and data communications hardware and software. Excludes “Information Security Analysts” (15-1212), “Computer Network Support Specialists” (15-1231), and “Network and Computer Systems Administrators” (15-1244).</t>
  </si>
  <si>
    <t>Design or configure wired, wireless, and satellite communications systems for voice, video, and data services. Supervise installation, service, and maintenance.</t>
  </si>
  <si>
    <t>Administer, test, and implement computer databases, applying knowledge of database management systems. Coordinate changes to computer databases. Identify, investigate, and resolve database performance issues, database capacity, and database scalability. May plan, coordinate, and implement security measures to safeguard computer databases. Excludes “Information Security Analysts” (15-1212) and “Database Architects” (15-1243).</t>
  </si>
  <si>
    <t>Design strategies for enterprise databases, data warehouse systems, and multidimensional networks. Set standards for database operations, programming, query processes, and security. Model, design, and construct large relational databases or data warehouses. Create and optimize data models for warehouse infrastructure and workflow. Integrate new systems with existing warehouse structure and refine system performance and functionality. Excludes “Database Administrators” (15-1242).</t>
  </si>
  <si>
    <t>Install, configure, and maintain an organization’s local area network (LAN), wide area network (WAN), data communications network, operating systems, and physical and virtual servers. Perform system monitoring and verify the integrity and availability of hardware, network, and server resources and systems. Review system and application logs and verify completion of scheduled jobs, including system backups. Analyze network and server resource consumption and control user access. Install and upgrade software and maintain software licenses. May assist in network modeling, analysis, planning, and coordination between network and data communications hardware and software. Excludes “Information Security Analysts” (15-1212), “Computer Network Support Specialists” (15-1231), and “Computer User Support Specialists” (15-1232).</t>
  </si>
  <si>
    <t>Software and Web Developers, Programmers, and Testers</t>
  </si>
  <si>
    <t>Create, modify, and test the code and scripts that allow computer applications to run. Work from specifications drawn up by software and web developers or other individuals. May develop and write computer programs to store, locate, and retrieve specific documents, data, and information.</t>
  </si>
  <si>
    <t>Software Developers</t>
  </si>
  <si>
    <t>Research, design, and develop computer and network software or specialized utility programs. Analyze user needs and develop software solutions, applying principles and techniques of computer science, engineering, and mathematical analysis. Update software or enhance existing software capabilities. May work with computer hardware engineers to integrate hardware and software systems, and develop specifications and performance requirements. May maintain databases within an application area, working individually or coordinating database development as part of a team.</t>
  </si>
  <si>
    <t>Software Quality Assurance Analysts and Testers</t>
  </si>
  <si>
    <t>Develop and execute software tests to identify software problems and their causes. Test system modifications to prepare for implementation. Document software and application defects using a bug tracking system and report defects to software or web developers. Create and maintain databases of known defects. May participate in software design reviews to provide input on functional requirements, operational characteristics, product designs, and schedules.</t>
  </si>
  <si>
    <t>Develop and implement websites, web applications, application databases, and interactive web interfaces. Evaluate code to ensure that it is properly structured, meets industry standards, and is compatible with browsers and devices. Optimize website performance, scalability, and server-side code and processes. May develop website infrastructure and integrate websites with other computer applications. Excludes “Special Effects Artists and Animators” (27-1014).</t>
  </si>
  <si>
    <t>Web and Digital Interface Designers</t>
  </si>
  <si>
    <t>Design digital user interfaces or websites. Develop and test layouts, interfaces, functionality, and navigation menus to ensure compatibility and usability across browsers or devices. May use web framework applications as well as client-side code and processes. May evaluate web design following web and accessibility standards, and may analyze web use metrics and optimize websites for marketability and search engine ranking. May design and test interfaces that facilitate the human-computer interaction and maximize the usability of digital devices, websites, and software with a focus on aesthetics and design. May create graphics used in websites and manage website content and links. Excludes “Special Effects Artists and Animators” (27-1014) and “Graphic Designers” (27-1024).</t>
  </si>
  <si>
    <t>Miscellaneous Computer Occupations</t>
  </si>
  <si>
    <t>All computer occupations not listed separately. Excludes “Computer and Information Systems Managers” (11-3021), “Computer Hardware Engineers” (17-2061), “Electrical and Electronics Engineers” (17-2070), “Computer Science Teachers, Postsecondary” (25-1021), “Special Effects Artists and Animators” (27-1014), “Graphic Designers” (27-1024), “Health Information Technologists and Medical Registrars” (29-9021), and “Computer, Automated Teller, and Office Machine Repairers” (49-2011).</t>
  </si>
  <si>
    <t>Geographic Information Systems Technologists and Technicians</t>
  </si>
  <si>
    <t>Assist scientists or related professionals in building, maintaining, modifying, or using geographic information systems (GIS) databases. May also perform some custom application development or provide user support.</t>
  </si>
  <si>
    <t>Penetration Testers</t>
  </si>
  <si>
    <t>Evaluate network system security by conducting simulated internal and external cyberattacks using adversary tools and techniques. Attempt to breach and exploit critical systems and gain access to sensitive information to assess system security.</t>
  </si>
  <si>
    <t>Information Security Engineers</t>
  </si>
  <si>
    <t>Develop and oversee the implementation of information security procedures and policies. Build, maintain and upgrade security technology, such as firewalls, for the safe use of computer networks and the transmission and retrieval of information. Design and implement appropriate security controls to identify vulnerabilities and protect digital files and electronic infrastructures. Monitor and respond to computer security breaches, viruses, and intrusions, and perform forensic investigation. May oversee the assessment of information security systems.</t>
  </si>
  <si>
    <t>Digital Forensics Analysts</t>
  </si>
  <si>
    <t>Conduct investigations on computer-based crimes establishing documentary or physical evidence, such as digital media and logs associated with cyber intrusion incidents. Analyze digital evidence and investigate computer security incidents to derive information in support of system and network vulnerability mitigation. Preserve and present computer-related evidence in support of criminal, fraud, counterintelligence, or law enforcement investigations.</t>
  </si>
  <si>
    <t>Blockchain Engineers</t>
  </si>
  <si>
    <t>Maintain and support distributed and decentralized blockchain-based networks or block-chain applications such as cryptocurrency exchange, payment processing, document sharing, and digital voting. Design and deploy secure block-chain design patterns and solutions over geographically distributed networks using advanced technologies. May assist with infrastructure setup and testing for application transparency and security.</t>
  </si>
  <si>
    <t>Mathematical Science Occupations</t>
  </si>
  <si>
    <t>Analyze statistical data, such as mortality, accident, sickness, disability, and retirement rates and construct probability tables to forecast risk and liability for payment of future benefits. May ascertain insurance rates required and cash reserves necessary to ensure payment of future benefits.</t>
  </si>
  <si>
    <t>Conduct research in fundamental mathematics or in application of mathematical techniques to science, management, and other fields. Solve problems in various fields using mathematical methods.</t>
  </si>
  <si>
    <t>Formulate and apply mathematical modeling and other optimizing methods to develop and interpret information that assists management with decisionmaking, policy formulation, or other managerial functions. May collect and analyze data and develop decision support software, services, or products. May develop and supply optimal time, cost, or logistics networks for program evaluation, review, or implementation.</t>
  </si>
  <si>
    <t>Develop or apply mathematical or statistical theory and methods to collect, organize, interpret, and summarize numerical data to provide usable information. May specialize in fields such as biostatistics, agricultural statistics, business statistics, or economic statistics. Includes mathematical and survey statisticians. Excludes “Survey Researchers” (19-3022).</t>
  </si>
  <si>
    <t>Develop and apply biostatistical theory and methods to the study of life sciences.</t>
  </si>
  <si>
    <t>Apply knowledge of health care and database management to analyze clinical data, and to identify and report trends.</t>
  </si>
  <si>
    <t>Data Scientists</t>
  </si>
  <si>
    <t>Develop and implement a set of techniques or analytics applications to transform raw data into meaningful information using data-oriented programming languages and visualization software. Apply data mining, data modeling, natural language processing, and machine learning to extract and analyze information from large structured and unstructured datasets. Visualize, interpret, and report data findings. May create dynamic data reports. Excludes “Statisticians” (15-2041), “Cartographers and Photogrammetrists” (17-1021), and “Health Information Technologists and Medical Registrars” (29-9021).</t>
  </si>
  <si>
    <t>Miscellaneous Mathematical Science Occupations</t>
  </si>
  <si>
    <t>Apply standardized mathematical formulas, principles, and methodology to technological problems in engineering and physical sciences in relation to specific industrial and research objectives, processes, equipment, and products.</t>
  </si>
  <si>
    <t>All mathematical scientists not listed separately.</t>
  </si>
  <si>
    <t>Apply principles and methods of bioinformatics to assist scientists in areas such as pharmaceuticals, medical technology, biotechnology, computational biology, proteomics, computer information science, biology and medical informatics. Apply bioinformatics tools to visualize, analyze, manipulate or interpret molecular data. May build and maintain databases for processing and analyzing genomic or other biological information.</t>
  </si>
  <si>
    <t>Architects, Surveyors, and Cartographers</t>
  </si>
  <si>
    <t>Architects, Except Naval</t>
  </si>
  <si>
    <t>Plan and design structures, such as private residences, office buildings, theaters, factories, and other structural property. Excludes “Landscape Architects” (17-1012) and “Marine Engineers and Naval Architects” (17-2121).</t>
  </si>
  <si>
    <t>Plan and design land areas for projects such as parks and other recreational facilities, airports, highways, hospitals, schools, land subdivisions, and commercial, industrial, and residential sites.</t>
  </si>
  <si>
    <t>Surveyors, Cartographers, and Photogrammetrists</t>
  </si>
  <si>
    <t>Research, study, and prepare maps and other spatial data in digital or graphic form for one or more purposes, such as legal, social, political, educational, and design purposes. May work with Geographic Information Systems (GIS). May design and evaluate algorithms, data structures, and user interfaces for GIS and mapping systems. May collect, analyze, and interpret geographic information provided by geodetic surveys, aerial photographs, and satellite data.</t>
  </si>
  <si>
    <t>Make exact measurements and determine property boundaries. Provide data relevant to the shape, contour, gravitation, location, elevation, or dimension of land or land features on or near the earth’s surface for engineering, mapmaking, mining, land evaluation, construction, and other purposes.</t>
  </si>
  <si>
    <t>Measure large areas of the Earth's surface using satellite observations, global navigation satellite systems (GNSS), light detection and ranging (LIDAR), or related sources.</t>
  </si>
  <si>
    <t>Engineers</t>
  </si>
  <si>
    <t>Perform engineering duties in designing, constructing, and testing aircraft, missiles, and spacecraft. May conduct basic and applied research to evaluate adaptability of materials and equipment to aircraft design and manufacture. May recommend improvements in testing equipment and techniques.</t>
  </si>
  <si>
    <t>Apply knowledge of engineering technology and biological science to agricultural problems concerned with power and machinery, electrification, structures, soil and water conservation, and processing of agricultural products.</t>
  </si>
  <si>
    <t>Bioengineers and Biomedical Engineers</t>
  </si>
  <si>
    <t>Apply knowledge of engineering, biology, chemistry, computer science, and biomechanical principles to the design, development, and evaluation of biological, agricultural, and health systems and products, such as artificial organs, prostheses, instrumentation, medical information systems, and heath management and care delivery systems.</t>
  </si>
  <si>
    <t>Design chemical plant equipment and devise processes for manufacturing chemicals and products, such as gasoline, synthetic rubber, plastics, detergents, cement, paper, and pulp, by applying principles and technology of chemistry, physics, and engineering.</t>
  </si>
  <si>
    <t>Perform engineering duties in planning, designing, and overseeing construction and maintenance of building structures and facilities, such as roads, railroads, airports, bridges, harbors, channels, dams, irrigation projects, pipelines, power plants, and water and sewage systems. Includes architectural, structural, traffic, and geotechnical engineers. Excludes “Hydrologists” (19-2043).</t>
  </si>
  <si>
    <t>Develop plans for surface transportation projects, according to established engineering standards and state or federal construction policy. Prepare designs, specifications, or estimates for transportation facilities. Plan modifications of existing streets, highways, or freeways to improve traffic flow.</t>
  </si>
  <si>
    <t>Design or oversee projects involving provision of potable water, disposal of wastewater and sewage, or prevention of flood-related damage. Prepare environmental documentation for water resources, regulatory program compliance, data management and analysis, and field work. Perform hydraulic modeling and pipeline design.</t>
  </si>
  <si>
    <t>Research, design, develop, or test computer or computer-related equipment for commercial, industrial, military, or scientific use. May supervise the manufacturing and installation of computer or computer-related equipment and components. Excludes “Software Developers” (15-1252) and “Web Developers” (15-1254).</t>
  </si>
  <si>
    <t>Electrical and Electronics Engineers</t>
  </si>
  <si>
    <t>Research, design, develop, test, or supervise the manufacturing and installation of electrical equipment, components, or systems for commercial, industrial, military, or scientific use. Excludes “Computer Hardware Engineers” (17-2061).</t>
  </si>
  <si>
    <t>Research, design, develop, or test electronic components and systems for commercial, industrial, military, or scientific use employing knowledge of electronic theory and materials properties. Design electronic circuits and components for use in fields such as telecommunications, aerospace guidance and propulsion control, acoustics, or instruments and controls. Excludes “Computer Hardware Engineers” (17-2061).</t>
  </si>
  <si>
    <t>Design and implement radio frequency identification device (RFID) systems used to track shipments or goods.</t>
  </si>
  <si>
    <t>Research, design, plan, or perform engineering duties in the prevention, control, and remediation of environmental hazards using various engineering disciplines. Work may include waste treatment, site remediation, or pollution control technology.</t>
  </si>
  <si>
    <t>Industrial Engineers, Including Health and Safety</t>
  </si>
  <si>
    <t>Health and Safety Engineers, Except Mining Safety Engineers and Inspectors</t>
  </si>
  <si>
    <t>Promote worksite or product safety by applying knowledge of industrial processes, mechanics, chemistry, psychology, and industrial health and safety laws. Includes industrial product safety engineers.</t>
  </si>
  <si>
    <t>Plan, implement, and coordinate safety programs, requiring application of engineering principles and technology, to prevent or correct unsafe environmental working conditions.</t>
  </si>
  <si>
    <t>Research causes of fires, determine fire protection methods, and design or recommend materials or equipment such as structural components or fire-detection equipment to assist organizations in safeguarding life and property against fire, explosion, and related hazards.</t>
  </si>
  <si>
    <t>Develop and conduct tests to evaluate product safety levels and recommend measures to reduce or eliminate hazards.</t>
  </si>
  <si>
    <t>Design, develop, test, and evaluate integrated systems for managing industrial production processes, including human work factors, quality control, inventory control, logistics and material flow, cost analysis, and production coordination. Excludes “Health and Safety Engineers, Except Mining Safety Engineers and Inspectors” (17-2111).</t>
  </si>
  <si>
    <t>Design objects, facilities, and environments to optimize human well-being and overall system performance, applying theory, principles, and data regarding the relationship between humans and respective technology. Investigate and analyze characteristics of human behavior and performance as it relates to the use of technology.</t>
  </si>
  <si>
    <t>Design or plan protocols for equipment or processes to produce products meeting internal and external purity, safety, and quality requirements.</t>
  </si>
  <si>
    <t>Design, integrate, or improve manufacturing systems or related processes. May work with commercial or industrial designers to refine product designs to increase producibility and decrease costs.</t>
  </si>
  <si>
    <t>Marine Engineers and Naval Architects</t>
  </si>
  <si>
    <t>Design, develop, and evaluate the operation of marine vessels, ship machinery, and related equipment, such as power supply and propulsion systems.</t>
  </si>
  <si>
    <t>Design, develop, and take responsibility for the installation of ship machinery and related equipment including propulsion machines and power supply systems.</t>
  </si>
  <si>
    <t>Design and oversee construction and repair of marine craft and floating structures such as ships, barges, tugs, dredges, submarines, torpedoes, floats, and buoys. May confer with marine engineers.</t>
  </si>
  <si>
    <t>Evaluate materials and develop machinery and processes to manufacture materials for use in products that must meet specialized design and performance specifications. Develop new uses for known materials. Includes those engineers working with composite materials or specializing in one type of material, such as graphite, metal and metal alloys, ceramics and glass, plastics and polymers, and naturally occurring materials. Includes metallurgists and metallurgical engineers, ceramic engineers, and welding engineers.</t>
  </si>
  <si>
    <t>Perform engineering duties in planning and designing tools, engines, machines, and other mechanically functioning equipment. Oversee installation, operation, maintenance, and repair of equipment such as centralized heat, gas, water, and steam systems.</t>
  </si>
  <si>
    <t>Design, evaluate, modify, or construct fuel cell components or systems for transportation, stationary, or portable applications.</t>
  </si>
  <si>
    <t>Develop new or improved designs for vehicle structural members, engines, transmissions, or other vehicle systems, using computer-assisted design technology. Direct building, modification, or testing of vehicle or components.</t>
  </si>
  <si>
    <t>Conduct subsurface surveys to identify the characteristics of potential land or mining development sites. May specify the ground support systems, processes, and equipment for safe, economical, and environmentally sound extraction or underground construction activities. May inspect areas for unsafe geological conditions, equipment, and working conditions. May design, implement, and coordinate mine safety programs. Excludes “Petroleum Engineers” (17-2171).</t>
  </si>
  <si>
    <t>Conduct research on nuclear engineering projects or apply principles and theory of nuclear science to problems concerned with release, control, and use of nuclear energy and nuclear waste disposal.</t>
  </si>
  <si>
    <t>Devise methods to improve oil and gas extraction and production and determine the need for new or modified tool designs. Oversee drilling and offer technical advice.</t>
  </si>
  <si>
    <t>Miscellaneous Engineers</t>
  </si>
  <si>
    <t>Engineers, All Other</t>
  </si>
  <si>
    <t>All engineers not listed separately. Excludes “Sales Engineers” (41-9031), “Locomotive Engineers” (53-4011), and “Ship Engineers” (53-5031).</t>
  </si>
  <si>
    <t>Develop usable, tangible products, using knowledge of biology, chemistry, or engineering. Solve problems related to materials, systems, or processes that interact with humans, plants, animals, microorganisms, or biological materials.</t>
  </si>
  <si>
    <t>Energy Engineers, Except Wind and Solar</t>
  </si>
  <si>
    <t>Design, develop, or evaluate energy-related projects or programs to reduce energy costs or improve energy efficiency during the designing, building, or remodeling stages of construction. May specialize in electrical systems; heating, ventilation, and air-conditioning (HVAC) systems; green buildings; lighting; air quality; or energy procurement.</t>
  </si>
  <si>
    <t>Research, design, develop, or test automation, intelligent systems, smart devices, or industrial systems control.</t>
  </si>
  <si>
    <t>Research, design, develop, or test microelectromechanical systems (MEMS) devices.</t>
  </si>
  <si>
    <t>Design technologies specializing in light information or light energy, such as laser or fiber optics technology.</t>
  </si>
  <si>
    <t>Research, design, develop, or test robotic applications.</t>
  </si>
  <si>
    <t>Design, develop, or supervise the production of materials, devices, or systems of unique molecular or macromolecular composition, applying principles of nanoscale physics and electrical, chemical, or biological engineering.</t>
  </si>
  <si>
    <t>Design underground or overhead wind farm collector systems and prepare and develop site specifications.</t>
  </si>
  <si>
    <t>Perform site-specific engineering analysis or evaluation of energy efficiency and solar projects involving residential, commercial, or industrial customers. Design solar domestic hot water and space heating systems for new and existing structures, applying knowledge of structural energy requirements, local climates, solar technology, and thermodynamics.</t>
  </si>
  <si>
    <t>Drafters, Engineering Technicians, and Mapping Technicians</t>
  </si>
  <si>
    <t>Drafters</t>
  </si>
  <si>
    <t>Architectural and Civil Drafters</t>
  </si>
  <si>
    <t>Prepare detailed drawings of architectural and structural features of buildings or drawings and topographical relief maps used in civil engineering projects, such as highways, bridges, and public works. Use knowledge of building materials, engineering practices, and mathematics to complete drawings.</t>
  </si>
  <si>
    <t>Prepare detailed drawings of architectural designs and plans for buildings and structures according to specifications provided by architect.</t>
  </si>
  <si>
    <t>Prepare drawings and topographical and relief maps used in civil engineering projects, such as highways, bridges, pipelines, flood control projects, and water and sewerage control systems.</t>
  </si>
  <si>
    <t>Electrical and Electronics Drafters</t>
  </si>
  <si>
    <t>Prepare wiring diagrams, circuit board assembly diagrams, and layout drawings used for the manufacture, installation, or repair of electrical equipment.</t>
  </si>
  <si>
    <t>Draw wiring diagrams, circuit board assembly diagrams, schematics, and layout drawings used for manufacture, installation, and repair of electronic equipment.</t>
  </si>
  <si>
    <t>Develop specifications and instructions for installation of voltage transformers, overhead or underground cables, and related electrical equipment used to conduct electrical energy from transmission lines or high-voltage distribution lines to consumers.</t>
  </si>
  <si>
    <t>Prepare detailed working diagrams of machinery and mechanical devices, including dimensions, fastening methods, and other engineering information.</t>
  </si>
  <si>
    <t>All drafters not listed separately.</t>
  </si>
  <si>
    <t>Engineering Technologists and Technicians, Except Drafters</t>
  </si>
  <si>
    <t>Aerospace Engineering and Operations Technologists and Technicians</t>
  </si>
  <si>
    <t>Operate, install, adjust, and maintain integrated computer/communications systems, consoles, simulators, and other data acquisition, test, and measurement instruments and equipment, which are used to launch, track, position, and evaluate air and space vehicles. May record and interpret test data.</t>
  </si>
  <si>
    <t>Civil Engineering Technologists and Technicians</t>
  </si>
  <si>
    <t>Apply theory and principles of civil engineering in planning, designing, and overseeing construction and maintenance of structures and facilities under the direction of engineering staff or physical scientists.</t>
  </si>
  <si>
    <t>Electrical and Electronic Engineering Technologists and Technicians</t>
  </si>
  <si>
    <t>Apply electrical and electronic theory and related knowledge, usually under the direction of engineering staff, to design, build, repair, adjust, and modify electrical components, circuitry, controls, and machinery for subsequent evaluation and use by engineering staff in making engineering design decisions. Excludes “Broadcast Technicians” (27-4012).</t>
  </si>
  <si>
    <t>Lay out, build, test, troubleshoot, repair, and modify developmental and production electronic components, parts, equipment, and systems, such as computer equipment, missile control instrumentation, electron tubes, test equipment, and machine tool numerical controls, applying principles and theories of electronics, electrical circuitry, engineering mathematics, electronic and electrical testing, and physics. Usually work under direction of engineering staff.</t>
  </si>
  <si>
    <t>Test or modify developmental or operational electrical machinery or electrical control equipment and circuitry in industrial or commercial plants or laboratories. Usually work under direction of engineers or technologists.</t>
  </si>
  <si>
    <t>Electro-Mechanical and Mechatronics Technologists and Technicians</t>
  </si>
  <si>
    <t>Operate, test, maintain, or adjust unmanned, automated, servomechanical, or electromechanical equipment. May operate unmanned submarines, aircraft, or other equipment to observe or record visual information at sites such as oil rigs, crop fields, buildings, or for similar infrastructure, deep ocean exploration, or hazardous waste removal. May assist engineers in testing and designing robotics equipment.</t>
  </si>
  <si>
    <t>Build, install, test, or maintain robotic equipment or related automated production systems.</t>
  </si>
  <si>
    <t>Environmental Engineering Technologists and Technicians</t>
  </si>
  <si>
    <t>Apply theory and principles of environmental engineering to modify, test, and operate equipment and devices used in the prevention, control, and remediation of environmental problems, including waste treatment and site remediation, under the direction of engineering staff or scientists. May assist in the development of environmental remediation devices.</t>
  </si>
  <si>
    <t>Industrial Engineering Technologists and Technicians</t>
  </si>
  <si>
    <t>Apply engineering theory and principles to problems of industrial layout or manufacturing production, usually under the direction of engineering staff. May perform time and motion studies on worker operations in a variety of industries for purposes such as establishing standard production rates or improving efficiency.</t>
  </si>
  <si>
    <t>Nanotechnology Engineering Technologists and Technicians</t>
  </si>
  <si>
    <t>Implement production processes and operate commercial-scale production equipment to produce, test, or modify materials, devices, or systems of unique molecular or macromolecular composition. Operate advanced microscopy equipment to manipulate nanoscale objects. Work under the supervision of nanoengineering staff.</t>
  </si>
  <si>
    <t>Mechanical Engineering Technologists and Technicians</t>
  </si>
  <si>
    <t>Apply theory and principles of mechanical engineering to modify, develop, test, or adjust machinery and equipment under direction of engineering staff or physical scientists.</t>
  </si>
  <si>
    <t>Assist engineers in determining the practicality of proposed product design changes and plan and carry out tests on experimental test devices or equipment for performance, durability, or efficiency.</t>
  </si>
  <si>
    <t>Calibration Technologists and Technicians</t>
  </si>
  <si>
    <t>Execute or adapt procedures and techniques for calibrating measurement devices, by applying knowledge of measurement science, mathematics, physics, chemistry, and electronics, sometimes under the direction of engineering staff. Determine measurement standard suitability for calibrating measurement devices. May perform preventive maintenance on equipment. May perform corrective actions to address identified calibration problems. Excludes “Medical Equipment Preparers” (31-9093) and “Timing Device Assemblers and Adjusters” (51-2061).</t>
  </si>
  <si>
    <t>Engineering Technologists and Technicians, Except Drafters, All Other</t>
  </si>
  <si>
    <t>All engineering technologists and technicians, except drafters, not listed separately.</t>
  </si>
  <si>
    <t>Test the safety of structures, vehicles, or vessels using x-ray, ultrasound, fiber optic or related equipment.</t>
  </si>
  <si>
    <t>Assist electrical engineers in such activities as process control, electrical power distribution, or instrumentation design. May prepare layouts of electrical transmission or distribution systems, supervise the flow of work, estimate project costs, or participate in research studies.</t>
  </si>
  <si>
    <t>Assist electromechanical engineers in such activities as computer-based process control, instrumentation, or machine design. May prepare layouts of machinery or equipment, plan the flow of work, conduct statistical studies, or analyze production costs.</t>
  </si>
  <si>
    <t>Assist electronics engineers in such activities as electronics systems and instrumentation design or digital signal processing.</t>
  </si>
  <si>
    <t>Assist industrial engineers in such activities as quality control, inventory control, or material flow methods. May conduct statistical studies or analyze production costs.</t>
  </si>
  <si>
    <t>Develop tools, implement designs, or integrate machinery, equipment, or computer technologies to ensure effective manufacturing processes.</t>
  </si>
  <si>
    <t>Assist mechanical engineers in such activities as generation, transmission, or use of mechanical or fluid energy. Prepare layouts of machinery or equipment or plan the flow of work. May conduct statistical studies or analyze production costs.</t>
  </si>
  <si>
    <t>Build, install, test, or maintain optical or fiber optic equipment, such as lasers, lenses, or mirrors, using spectrometers, interferometers, or related equipment.</t>
  </si>
  <si>
    <t>Set up, test, and adjust manufacturing machinery or equipment, using any combination of electrical, electronic, mechanical, hydraulic, pneumatic, or computer technologies.</t>
  </si>
  <si>
    <t>Install, operate, or maintain integrated fuel cell systems in transportation, stationary, or portable applications.</t>
  </si>
  <si>
    <t>Implement production processes for nanoscale designs to produce or modify materials, devices, or systems of unique molecular or macromolecular composition. Operate advanced microscopy equipment to manipulate nanoscale objects. Work under the supervision of nanoengineering staff.</t>
  </si>
  <si>
    <t>Operate commercial-scale production equipment to produce, test, or modify materials, devices, or systems of molecular or macromolecular composition. Work under the supervision of engineering staff.</t>
  </si>
  <si>
    <t>Surveying and Mapping Technicians</t>
  </si>
  <si>
    <t>Perform surveying and mapping duties, usually under the direction of an engineer, surveyor, cartographer, or photogrammetrist, to obtain data used for construction, mapmaking, boundary location, mining, or other purposes. May calculate mapmaking information and create maps from source data, such as surveying notes, aerial photography, satellite data, or other maps to show topographical features, political boundaries, and other features. May verify accuracy and completeness of maps. Excludes “Cartographers and Photogrammetrists” (17-1021), “Surveyors" (17-1022), and “Geoscientists, Except Hydrologists and Geographers” (19-2042).</t>
  </si>
  <si>
    <t>Adjust and operate surveying instruments, such as the theodolite and electronic distance-measuring equipment, and compile notes, make sketches and enter data into computers.</t>
  </si>
  <si>
    <t>Calculate mapmaking information from field notes, and draw and verify accuracy of topographical maps.</t>
  </si>
  <si>
    <t>Life Scientists</t>
  </si>
  <si>
    <t>Agricultural and Food Scientists</t>
  </si>
  <si>
    <t>Conduct research in the genetics, nutrition, reproduction, growth, and development of domestic farm animals.</t>
  </si>
  <si>
    <t>Use chemistry, microbiology, engineering, and other sciences to study the principles underlying the processing and deterioration of foods; analyze food content to determine levels of vitamins, fat, sugar, and protein; discover new food sources; research ways to make processed foods safe, palatable, and healthful; and apply food science knowledge to determine best ways to process, package, preserve, store, and distribute food.</t>
  </si>
  <si>
    <t>Conduct research in breeding, physiology, production, yield, and management of crops and agricultural plants or trees, shrubs, and nursery stock, their growth in soils, and control of pests; or study the chemical, physical, biological, and mineralogical composition of soils as they relate to plant or crop growth. May classify and map soils and investigate effects of alternative practices on soil and crop productivity.</t>
  </si>
  <si>
    <t>Biological Scientists</t>
  </si>
  <si>
    <t>Biologists</t>
  </si>
  <si>
    <t>Research or study basic principles of plant and animal life, such as origin, relationship, development, anatomy, and functions.</t>
  </si>
  <si>
    <t>Study the chemical composition or physical principles of living cells and organisms, their electrical and mechanical energy, and related phenomena. May conduct research to further understanding of the complex chemical combinations and reactions involved in metabolism, reproduction, growth, and heredity. May determine the effects of foods, drugs, serums, hormones, and other substances on tissues and vital processes of living organisms.</t>
  </si>
  <si>
    <t>Investigate the growth, structure, development, and other characteristics of microscopic organisms, such as bacteria, algae, or fungi. Includes medical microbiologists who study the relationship between organisms and disease or the effects of antibiotics on microorganisms.</t>
  </si>
  <si>
    <t>Study the origins, behavior, diseases, genetics, and life processes of animals and wildlife. May specialize in wildlife research and management. May collect and analyze biological data to determine the environmental effects of present and potential use of land and water habitats.</t>
  </si>
  <si>
    <t>All biological scientists not listed separately.</t>
  </si>
  <si>
    <t>Conduct research using bioinformatics theory and methods in areas such as pharmaceuticals, medical technology, biotechnology, computational biology, proteomics, computer information science, biology and medical informatics. May design databases and develop algorithms for processing and analyzing genomic information, or other biological information.</t>
  </si>
  <si>
    <t>Research and study cellular molecules and organelles to understand cell function and organization.</t>
  </si>
  <si>
    <t>Research and study the inheritance of traits at the molecular, organism or population level. May evaluate or treat patients with genetic disorders.</t>
  </si>
  <si>
    <t>Conservation Scientists and Foresters</t>
  </si>
  <si>
    <t>Conservation Scientists</t>
  </si>
  <si>
    <t>Manage, improve, and protect natural resources to maximize their use without damaging the environment. May conduct soil surveys and develop plans to eliminate soil erosion or to protect rangelands. May instruct farmers, agricultural production managers, or ranchers in best ways to use crop rotation, contour plowing, or terracing to conserve soil and water; in the number and kind of livestock and forage plants best suited to particular ranges; and in range and farm improvements, such as fencing and reservoirs for stock watering. Excludes “Zoologists and Wildlife Biologists” (19-1023) and “Foresters” (19-1032).</t>
  </si>
  <si>
    <t>Plan or develop coordinated practices for soil erosion control, soil or water conservation, or sound land use.</t>
  </si>
  <si>
    <t>Research or study range land management practices to provide sustained production of forage, livestock, and wildlife.</t>
  </si>
  <si>
    <t>Plan, develop, and conduct programs to inform public of historical, natural, and scientific features of national, state, or local park.</t>
  </si>
  <si>
    <t>Manage public and private forested lands for economic, recreational, and conservation purposes. May inventory the type, amount, and location of standing timber, appraise the timber’s worth, negotiate the purchase, and draw up contracts for procurement. May determine how to conserve wildlife habitats, creek beds, water quality, and soil stability, and how best to comply with environmental regulations. May devise plans for planting and growing new trees, monitor trees for healthy growth, and determine optimal harvesting schedules.</t>
  </si>
  <si>
    <t>Medical Scientists</t>
  </si>
  <si>
    <t>Investigate and describe the determinants and distribution of disease, disability, or health outcomes. May develop the means for prevention and control.</t>
  </si>
  <si>
    <t>Conduct research dealing with the understanding of human diseases and the improvement of human health. Engage in clinical investigation, research and development, or other related activities. Includes physicians, dentists, pharmacologists, and medical pathologists who primarily conduct research. Practitioners who primarily provide medical or dental care or dispense drugs are included in “Healthcare Diagnosing or Treating Practitioners” (29-1000).</t>
  </si>
  <si>
    <t>Miscellaneous Life Scientists</t>
  </si>
  <si>
    <t>All life scientists not listed separately.</t>
  </si>
  <si>
    <t>Physical Scientists</t>
  </si>
  <si>
    <t>Astronomers and Physicists</t>
  </si>
  <si>
    <t>Observe, research, and interpret astronomical phenomena to increase basic knowledge or apply such information to practical problems.</t>
  </si>
  <si>
    <t>Conduct research into physical phenomena, develop theories on the basis of observation and experiments, and devise methods to apply physical laws and theories. Excludes “Biochemists and Biophysicists” (19-1021).</t>
  </si>
  <si>
    <t>Investigate atmospheric phenomena and interpret meteorological data, gathered by surface and air stations, satellites, and radar to prepare reports and forecasts for public and other uses. Includes weather analysts and forecasters whose functions require the detailed knowledge of meteorology.</t>
  </si>
  <si>
    <t>Chemists and Materials Scientists</t>
  </si>
  <si>
    <t>Conduct qualitative and quantitative chemical analyses or experiments in laboratories for quality or process control or to develop new products or knowledge. Excludes “Biochemists and Biophysicists” (19-1021) and “Geoscientists, Except Hydrologists and Geographers” (19-2042).</t>
  </si>
  <si>
    <t>Research and study the structures and chemical properties of various natural and synthetic or composite materials, including metals, alloys, rubber, ceramics, semiconductors, polymers, and glass. Determine ways to strengthen or combine materials or develop new materials with new or specific properties for use in a variety of products and applications. Includes glass scientists, ceramic scientists, metallurgical scientists, and polymer scientists.</t>
  </si>
  <si>
    <t>Environmental Scientists and Geoscientists</t>
  </si>
  <si>
    <t>Conduct research or perform investigation for the purpose of identifying, abating, or eliminating sources of pollutants or hazards that affect either the environment or public health. Using knowledge of various scientific disciplines, may collect, synthesize, study, report, and recommend action based on data derived from measurements or observations of air, food, soil, water, and other sources. Excludes “Zoologists and Wildlife Biologists” (19-1023), “Conservation Scientists” (19-1031), “Forest and Conservation Technicians” (19-4071), “Occupational Health and Safety Specialists” (19-5011), “Fish and Game Wardens” (33-3031), and “Forest and Conservation Workers” (45-4011).</t>
  </si>
  <si>
    <t>Climate Change Policy Analysts</t>
  </si>
  <si>
    <t>Research and analyze policy developments related to climate change. Make climate-related recommendations for actions such as legislation, awareness campaigns, or fundraising approaches.</t>
  </si>
  <si>
    <t>Collaborate with field and biology staff to oversee the implementation of restoration projects and to develop new products. Process and synthesize complex scientific data into practical strategies for restoration, monitoring or management.</t>
  </si>
  <si>
    <t>Apply principles and processes of natural ecosystems to develop models for efficient industrial systems. Use knowledge from the physical and social sciences to maximize effective use of natural resources in the production and use of goods and services. Examine societal issues and their relationship with both technical systems and the environment.</t>
  </si>
  <si>
    <t>Study the composition, structure, and other physical aspects of the Earth. May use geological, physics, and mathematics knowledge in exploration for oil, gas, minerals, or underground water; or in waste disposal, land reclamation, or other environmental problems. May study the Earth’s internal composition, atmospheres, and oceans, and its magnetic, electrical, and gravitational forces. Includes mineralogists, paleontologists, stratigraphers, geodesists, and seismologists.</t>
  </si>
  <si>
    <t>Research the distribution, circulation, and physical properties of underground and surface waters; and study the form and intensity of precipitation and its rate of infiltration into the soil, movement through the earth, and return to the ocean and atmosphere.</t>
  </si>
  <si>
    <t>Miscellaneous Physical Scientists</t>
  </si>
  <si>
    <t>Physical Scientists, All Other</t>
  </si>
  <si>
    <t>All physical scientists not listed separately.</t>
  </si>
  <si>
    <t>Apply remote sensing principles and methods to analyze data and solve problems in areas such as natural resource management, urban planning, or homeland security. May develop new sensor systems, analytical techniques, or new applications for existing systems.</t>
  </si>
  <si>
    <t>Social Scientists and Related Workers</t>
  </si>
  <si>
    <t>Conduct research, prepare reports, or formulate plans to address economic problems related to the production and distribution of goods and services or monetary and fiscal policy. May collect and process economic and statistical data using sampling techniques and econometric methods. Excludes “Market Research Analysts and Marketing Specialists” (13-1161).</t>
  </si>
  <si>
    <t>Conduct economic analysis related to environmental protection and use of the natural environment, such as water, air, land, and renewable energy resources. Evaluate and quantify benefits, costs, incentives, and impacts of alternative options using economic principles and statistical techniques.</t>
  </si>
  <si>
    <t>Plan, develop, or conduct surveys. May analyze and interpret the meaning of survey data, determine survey objectives, or suggest or test question wording. Includes social scientists who primarily design questionnaires or supervise survey teams. Excludes “Market Research Analysts and Marketing Specialists” (13-1161) and “Statisticians” (15-2041).</t>
  </si>
  <si>
    <t>Psychologists</t>
  </si>
  <si>
    <t>Clinical, Counseling, and School Psychologists</t>
  </si>
  <si>
    <t>Diagnose and treat mental disorders; learning disabilities; and cognitive, behavioral, and emotional problems, using individual, child, family, and group therapies. May design and implement behavior modification programs.</t>
  </si>
  <si>
    <t>Investigate processes of learning and teaching and develop psychological principles and techniques applicable to educational problems.</t>
  </si>
  <si>
    <t>Diagnose or evaluate mental and emotional disorders of individuals through observation, interview, and psychological tests, and formulate and administer programs of treatment.</t>
  </si>
  <si>
    <t>Assess and evaluate individuals' problems through the use of case history, interview, and observation and provide individual or group counseling services to assist individuals in achieving more effective personal, social, educational, and vocational development and adjustment.</t>
  </si>
  <si>
    <t>Apply principles of psychology to human resources, administration, management, sales, and marketing problems. Activities may include policy planning; employee testing and selection, training, and development; and organizational development and analysis. May work with management to organize the work setting to improve worker productivity.</t>
  </si>
  <si>
    <t>Clinical and Counseling Psychologists</t>
  </si>
  <si>
    <t>Assess, diagnose, and treat mental and emotional disorders of individuals through observation, interview, and psychological tests. Help individuals with distress or maladjustment understand their problems through their knowledge of case history, interviews with patients, and theory. Provide individual or group counseling services to assist individuals in achieving more effective personal, social, educational, and vocational development and adjustment. May design behavior modification programs and consult with medical personnel regarding the best treatment for patients. Excludes “Psychiatrists” (29-1223).</t>
  </si>
  <si>
    <t>Diagnose and implement individual or schoolwide interventions or strategies to address educational, behavioral, or developmental issues that adversely impact educational functioning in a school. May address student learning and behavioral problems and counsel students or families. May design and implement performance plans, and evaluate performance. May consult with other school-based personnel.</t>
  </si>
  <si>
    <t>Psychologists, All Other</t>
  </si>
  <si>
    <t>All psychologists not listed separately.</t>
  </si>
  <si>
    <t>Apply theories and principles of neuropsychology to diagnose and treat disorders of higher cerebral functioning.</t>
  </si>
  <si>
    <t>Neuropsychologists</t>
  </si>
  <si>
    <t>Apply theories and principles of neuropsychology to evaluate and diagnose disorders of higher cerebral functioning, often in research and medical settings. Study the human brain and the effect of physiological states on human cognition and behavior. May formulate and administer programs of treatment.</t>
  </si>
  <si>
    <t>Clinical Neuropsychologists</t>
  </si>
  <si>
    <t>Assess and diagnosis patients with neurobehavioral problems related to acquired or developmental disorders of the nervous system, such as neurodegenerative disorders, traumatic brain injury, seizure disorders, and learning disabilities. Recommend treatment after diagnosis, such as therapy, medication, or surgery. Assist with evaluation before and after neurosurgical procedures, such as deep brain stimulation.</t>
  </si>
  <si>
    <t>Study human society and social behavior by examining the groups and social institutions that people form, as well as various social, religious, political, and business organizations. May study the behavior and interaction of groups, trace their origin and growth, and analyze the influence of group activities on individual members.</t>
  </si>
  <si>
    <t>Develop comprehensive plans and programs for use of land and physical facilities of jurisdictions, such as towns, cities, counties, and metropolitan areas.</t>
  </si>
  <si>
    <t>Miscellaneous Social Scientists and Related Workers</t>
  </si>
  <si>
    <t>Anthropologists and Archeologists</t>
  </si>
  <si>
    <t>Study the origin, development, and behavior of human beings. May study the way of life, language, or physical characteristics of people in various parts of the world. May engage in systematic recovery and examination of material evidence, such as tools or pottery remaining from past human cultures, in order to determine the history, customs, and living habits of earlier civilizations.</t>
  </si>
  <si>
    <t>Research, evaluate, and establish public policy concerning the origins of humans; their physical, social, linguistic, and cultural development; and their behavior, as well as the cultures, organizations, and institutions they have created.</t>
  </si>
  <si>
    <t>Conduct research to reconstruct record of past human life and culture from human remains, artifacts, architectural features, and structures recovered through excavation, underwater recovery, or other means of discovery.</t>
  </si>
  <si>
    <t>Study the nature and use of areas of the Earth’s surface, relating and interpreting interactions of physical and cultural phenomena. Conduct research on physical aspects of a region, including land forms, climates, soils, plants, and animals, and conduct research on the spatial implications of human activities within a given area, including social characteristics, economic activities, and political organization, as well as researching interdependence between regions at scales ranging from local to global.</t>
  </si>
  <si>
    <t>Research, analyze, record, and interpret the past as recorded in sources, such as government and institutional records, newspapers and other periodicals, photographs, interviews, films, electronic media, and unpublished manuscripts, such as personal diaries and letters.</t>
  </si>
  <si>
    <t>Study the origin, development, and operation of political systems. May study topics, such as public opinion, political decisionmaking, and ideology. May analyze the structure and operation of governments, as well as various political entities. May conduct public opinion surveys, analyze election results, or analyze public documents. Excludes “Survey Researchers” (19-3022).</t>
  </si>
  <si>
    <t>Social Scientists and Related Workers, All Other</t>
  </si>
  <si>
    <t>All social scientists and related workers not listed separately.</t>
  </si>
  <si>
    <t>Prepare studies for proposed transportation projects. Gather, compile, and analyze data. Study the use and operation of transportation systems. Develop transportation models or simulations.</t>
  </si>
  <si>
    <t>Life, Physical, and Social Science Technicians</t>
  </si>
  <si>
    <t>Agricultural and Food Science Technicians</t>
  </si>
  <si>
    <t>Work with agricultural and food scientists in food, fiber, and animal research, production, and processing; and assist with animal breeding and nutrition. Conduct tests and experiments to improve yield and quality of crops or to increase the resistance of plants and animals to disease or insects. Includes technicians who assist food scientists or technologists in the research and development of production technology, quality control, packaging, processing, and use of foods.</t>
  </si>
  <si>
    <t>Set up or maintain laboratory equipment and collect samples from crops or animals. Prepare specimens or record data to assist scientists in biology or related life science experiments.</t>
  </si>
  <si>
    <t>Perform standardized qualitative and quantitative tests to determine physical or chemical properties of food or beverage products.</t>
  </si>
  <si>
    <t>Work with agricultural scientists in plant, fiber, and animal research, or assist with animal breeding and nutrition. Set up or maintain laboratory equipment and collect samples from crops or animals. Prepare specimens or record data to assist scientists in biology or related life science experiments. Conduct tests and experiments to improve yield and quality of crops or to increase the resistance of plants and animals to disease or insects.</t>
  </si>
  <si>
    <t>Apply geospatial technologies, including geographic information systems (GIS) and Global Positioning System (GPS), to agricultural production or management activities, such as pest scouting, site-specific pesticide application, yield mapping, or variable-rate irrigation. May use computers to develop or analyze maps or remote sensing images to compare physical topography with data on soils, fertilizer, pests, or weather.</t>
  </si>
  <si>
    <t>Work with food scientists or technologists to perform standardized qualitative and quantitative tests to determine physical or chemical properties of food or beverage products. Includes technicians who assist in research and development of production technology, quality control, packaging, processing, and use of foods.</t>
  </si>
  <si>
    <t>Assist biological and medical scientists. Set up, operate, and maintain laboratory instruments and equipment, monitor experiments, collect data and samples, make observations, and calculate and record results. May analyze organic substances, such as blood, food, and drugs.</t>
  </si>
  <si>
    <t>Conduct chemical and physical laboratory tests to assist scientists in making qualitative and quantitative analyses of solids, liquids, and gaseous materials for research and development of new products or processes, quality control, maintenance of environmental standards, and other work involving experimental, theoretical, or practical application of chemistry and related sciences.</t>
  </si>
  <si>
    <t>Environmental Science and Geoscience Technicians</t>
  </si>
  <si>
    <t>Geological and Petroleum Technicians</t>
  </si>
  <si>
    <t>Assist scientists or engineers in the use of electronic, sonic, or nuclear measuring instruments in both laboratory and production activities to obtain data indicating potential resources such as metallic ore, minerals, gas, coal, or petroleum. Analyze mud and drill cuttings. Chart pressure, temperature, and other characteristics of wells or bore holes. Investigate and collect information leading to the possible discovery of new metallic ore, minerals, gas, coal, or petroleum deposits.</t>
  </si>
  <si>
    <t>Measure, record, or evaluate geological data, using sonic, electronic, electrical, seismic, or gravity-measuring instruments to prospect for oil or gas. May collect or evaluate core samples or cuttings.</t>
  </si>
  <si>
    <t>Test or analyze geological samples, crude oil, or minerals to detect presence of petroleum, gas, or mineral deposits indicating potential for exploration or production or to determine physical or chemical properties to ensure that products meet quality standards.</t>
  </si>
  <si>
    <t>Perform laboratory and field tests to monitor the environment and investigate sources of pollution, including those that affect health, under the direction of an environmental scientist, engineer, or other specialist. May collect samples of gases, soil, water, and other materials for testing.</t>
  </si>
  <si>
    <t>Geological Technicians, Except Hydrologic Technicians</t>
  </si>
  <si>
    <t>Assist scientists or engineers in the use of electronic, sonic, or nuclear measuring instruments in laboratory, exploration, and production activities to obtain data indicating resources such as metallic ore, minerals, gas, coal, or petroleum. Analyze mud and drill cuttings. Chart pressure, temperature, and other characteristics of wells or bore holes.</t>
  </si>
  <si>
    <t>Hydrologic Technicians</t>
  </si>
  <si>
    <t>Collect and organize data concerning the distribution and circulation of ground and surface water, and data on its physical, chemical, and biological properties. Measure and report on flow rates and ground water levels, maintain field equipment, collect water samples, install and collect sampling equipment, and process samples for shipment to testing laboratories. May collect data on behalf of hydrologists, engineers, developers, government agencies, or agriculture. Excludes “Hydrologists” (19-2043).</t>
  </si>
  <si>
    <t>Nuclear Technicians</t>
  </si>
  <si>
    <t>Assist nuclear physicists, nuclear engineers, or other scientists in laboratory, power generation, or electricity production activities. May operate, maintain, or provide quality control for nuclear testing and research equipment. May monitor radiation.</t>
  </si>
  <si>
    <t>Operate equipment used for the release, control, or utilization of nuclear energy to assist scientists in laboratory or production activities.</t>
  </si>
  <si>
    <t>Collect and test samples to monitor results of nuclear experiments and contamination of humans, facilities, and environment.</t>
  </si>
  <si>
    <t>Assist social scientists in laboratory, survey, and other social science research. May help prepare findings for publication and assist in laboratory analysis, quality control, or data management. Excludes “Teaching Assistants, Postsecondary” (25-9044).</t>
  </si>
  <si>
    <t>Compile data from various sources, such as maps, reports, and field and file investigations, for use by city planner in making planning studies.</t>
  </si>
  <si>
    <t>Provide technical assistance regarding the conservation of soil, water, forests, or related natural resources. May compile data pertaining to size, content, condition, and other characteristics of forest tracts under the direction of foresters, or train and lead forest workers in forest propagation and fire prevention and suppression. May assist conservation scientists in managing, improving, and protecting rangelands and wildlife habitats. Excludes “Conservation Scientists” (19-1031) and “Foresters” (19-1032).</t>
  </si>
  <si>
    <t>Miscellaneous Life, Physical, and Social Science Technicians</t>
  </si>
  <si>
    <t>Collect, identify, classify, and analyze physical evidence related to criminal investigations. Perform tests on weapons or substances, such as fiber, hair, and tissue to determine significance to investigation. May testify as expert witnesses on evidence or crime laboratory techniques. May serve as specialists in area of expertise, such as ballistics, fingerprinting, handwriting, or biochemistry.</t>
  </si>
  <si>
    <t>Provide technical assistance regarding the conservation of soil, water, forests, or related natural resources. May compile data pertaining to size, content, condition, and other characteristics of forest tracts, under the direction of foresters; or train and lead forest workers in forest propagation, fire prevention and suppression. May assist conservation scientists in managing, improving, and protecting rangelands and wildlife habitats.</t>
  </si>
  <si>
    <t>Life, Physical, and Social Science Technicians, All Other</t>
  </si>
  <si>
    <t>All life, physical, and social science technicians not listed separately.</t>
  </si>
  <si>
    <t>Conduct tests to determine quality of raw materials, bulk intermediate and finished products. May conduct stability sample tests.</t>
  </si>
  <si>
    <t>Apply remote sensing technologies to assist scientists in areas such as natural resources, urban planning, or homeland security. May prepare flight plans or sensor configurations for flight trips.</t>
  </si>
  <si>
    <t>Occupational Health and Safety Specialists and Technicians</t>
  </si>
  <si>
    <t>Review, evaluate, and analyze work environments and design programs and procedures to control, eliminate, and prevent disease or injury caused by chemical, physical, and biological agents or ergonomic factors. May conduct inspections and enforce adherence to laws and regulations governing the health and safety of individuals. May be employed in the public or private sector.</t>
  </si>
  <si>
    <t>Collect data on work environments for analysis by occupational health and safety specialists. Implement and conduct evaluation of programs designed to limit chemical, physical, biological, and ergonomic risks to workers.</t>
  </si>
  <si>
    <t>Counselors, Social Workers, and Other Community and Social Service Specialists</t>
  </si>
  <si>
    <t>Counselors</t>
  </si>
  <si>
    <t>Counsel and advise individuals with alcohol, tobacco, drug, or other problems, such as gambling and eating disorders. May counsel individuals, families, or groups or engage in prevention programs. Excludes “Psychologists” (19-3031 through 19-3039), “Mental Health Counselors” (21-1014), and “Social Workers” (21-1021 through 21-1029) providing these services.</t>
  </si>
  <si>
    <t>Educational, Guidance, and Career Counselors and Advisors</t>
  </si>
  <si>
    <t>Advise and assist students and provide educational and vocational guidance services.</t>
  </si>
  <si>
    <t>Diagnose and treat mental and emotional disorders, whether cognitive, affective, or behavioral, within the context of marriage and family systems. Apply psychotherapeutic and family systems theories and techniques in the delivery of services to individuals, couples, and families for the purpose of treating such diagnosed nervous and mental disorders. Excludes “Psychologists” (19-3031 through 19-3039) and “Social Workers” (21-1020).</t>
  </si>
  <si>
    <t>Counsel and advise individuals and groups to promote optimum mental and emotional health, with an emphasis on prevention. May help individuals deal with a broad range of mental health issues, such as those associated with addictions and substance abuse; family, parenting, and marital problems; stress management; self-esteem; or aging. Excludes “Psychologists” (19-3030), “Social Workers” (21-1020), and “Psychiatrists” (29-1223).</t>
  </si>
  <si>
    <t>Counsel individuals to maximize the independence and employability of persons coping with personal, social, and vocational difficulties that result from birth defects, illness, disease, accidents, aging, or the stress of daily life. Coordinate activities for residents of care and treatment facilities. Assess client needs and design and implement rehabilitation programs that may include personal and vocational counseling, training, and job placement. Excludes “Occupational Therapists” (29-1122).</t>
  </si>
  <si>
    <t>All counselors not listed separately.</t>
  </si>
  <si>
    <t>Social Workers</t>
  </si>
  <si>
    <t>Provide social services and assistance to improve the social and psychological functioning of children and their families and to maximize the family well-being and the academic functioning of children. May assist parents, arrange adoptions, and find foster homes for abandoned or abused children. In schools, they address such problems as teenage pregnancy, misbehavior, and truancy. May also advise teachers.</t>
  </si>
  <si>
    <t>Provide individuals, families, and groups with the psychosocial support needed to cope with chronic, acute, or terminal illnesses. Services include advising family caregivers. Provide patients with information and counseling, and make referrals for other services. May also provide case and care management or interventions designed to promote health, prevent disease, and address barriers to access to healthcare.</t>
  </si>
  <si>
    <t>Assess and treat individuals with mental, emotional, or substance abuse problems, including abuse of alcohol, tobacco, and/or other drugs. Activities may include individual and group therapy, crisis intervention, case management, client advocacy, prevention, and education.</t>
  </si>
  <si>
    <t>All social workers not listed separately.</t>
  </si>
  <si>
    <t>Miscellaneous Community and Social Service Specialists</t>
  </si>
  <si>
    <t>Health Education Specialists</t>
  </si>
  <si>
    <t>Provide and manage health education programs that help individuals, families, and their communities maximize and maintain healthy lifestyles. Use data to identify community needs prior to planning, implementing, monitoring, and evaluating programs designed to encourage healthy lifestyles, policies, and environments. May link health systems, health providers, insurers, and patients to address individual and population health needs. May serve as resource to assist individuals, other health professionals, or the community, and may administer fiscal resources for health education programs. Excludes “Community Health Workers” (21-1094).</t>
  </si>
  <si>
    <t>Provide social services to assist in rehabilitation of law offenders in custody or on probation or parole. Make recommendations for actions involving formulation of rehabilitation plan and treatment of offender, including conditional release and education and employment stipulations.</t>
  </si>
  <si>
    <t>Assist other social and human service providers in providing client services in a wide variety of fields, such as psychology, rehabilitation, or social work, including support for families. May assist clients in identifying and obtaining available benefits and social and community services. May assist social workers with developing, organizing, and conducting programs to prevent and resolve problems relevant to substance abuse, human relationships, rehabilitation, or dependent care. Excludes “Rehabilitation Counselors” (21-1015), “Psychiatric Technicians” (29-2053), “Personal Care Aides” (31-1122), and “Eligibility Interviewers, Government Programs” (43-4061).</t>
  </si>
  <si>
    <t>Promote health within a community by assisting individuals to adopt healthy behaviors. Serve as an advocate for the health needs of individuals by assisting community residents in effectively communicating with healthcare providers or social service agencies. Act as liaison or advocate and implement programs that promote, maintain, and improve individual and overall community health. May deliver health-related preventive services such as blood pressure, glaucoma, and hearing screenings. May collect data to help identify community health needs. Excludes “Health Education Specialists” (21-1091).</t>
  </si>
  <si>
    <t>All community and social service specialists not listed separately.</t>
  </si>
  <si>
    <t>Religious Workers</t>
  </si>
  <si>
    <t>Conduct religious worship and perform other spiritual functions associated with beliefs and practices of religious faith or denomination. Provide spiritual and moral guidance and assistance to members.</t>
  </si>
  <si>
    <t>Coordinate or design programs and conduct outreach to promote the religious education or activities of a denominational group. May provide counseling, guidance, and leadership relative to marital, health, financial, and religious problems.</t>
  </si>
  <si>
    <t>Miscellaneous Religious Workers</t>
  </si>
  <si>
    <t>All religious workers not listed separately.</t>
  </si>
  <si>
    <t>Lawyers, Judges, and Related Workers</t>
  </si>
  <si>
    <t>Lawyers and Judicial Law Clerks</t>
  </si>
  <si>
    <t>Represent clients in criminal and civil litigation and other legal proceedings, draw up legal documents, or manage or advise clients on legal transactions. May specialize in a single area or may practice broadly in many areas of law.</t>
  </si>
  <si>
    <t>Assist judges in court or by conducting research or preparing legal documents. Excludes “Lawyers” (23-1011) and “Paralegals and Legal Assistants” (23-2011).</t>
  </si>
  <si>
    <t>Judges, Magistrates, and Other Judicial Workers</t>
  </si>
  <si>
    <t>Conduct hearings to recommend or make decisions on claims concerning government programs or other government-related matters. Determine liability, sanctions, or penalties, or recommend the acceptance or rejection of claims or settlements. Excludes “Arbitrators, Mediators, and Conciliators” (23-1022).</t>
  </si>
  <si>
    <t>Facilitate negotiation and conflict resolution through dialogue. Resolve conflicts outside of the court system by mutual consent of parties involved.</t>
  </si>
  <si>
    <t>Arbitrate, advise, adjudicate, or administer justice in a court of law. May sentence defendant in criminal cases according to government statutes or sentencing guidelines. May determine liability of defendant in civil cases. May perform wedding ceremonies.</t>
  </si>
  <si>
    <t>Legal Support Workers</t>
  </si>
  <si>
    <t>Assist lawyers by investigating facts, preparing legal documents, or researching legal precedent. Conduct research to support a legal proceeding, to formulate a defense, or to initiate legal action. Excludes “Legal Secretaries and Administrative Assistants” (43-6012).</t>
  </si>
  <si>
    <t>Miscellaneous Legal Support Workers</t>
  </si>
  <si>
    <t>Use verbatim methods and equipment to capture, store, retrieve, and transcribe pretrial and trial proceedings or other information. Includes stenocaptioners who operate computerized stenographic captioning equipment to provide captions of live or prerecorded broadcasts for hearing-impaired viewers.</t>
  </si>
  <si>
    <t>Search real estate records, examine titles, or summarize pertinent legal or insurance documents or details for a variety of purposes. May compile lists of mortgages, contracts, and other instruments pertaining to titles by searching public and private records for law firms, real estate agencies, or title insurance companies. Excludes “Loan Officers” (13-2072).</t>
  </si>
  <si>
    <t>All legal support workers not listed separately.</t>
  </si>
  <si>
    <t>Postsecondary Teachers</t>
  </si>
  <si>
    <t>Teach courses in business administration and management, such as accounting, finance, human resources, labor and industrial relations, marketing, and operations research. Includes both teachers primarily engaged in teaching and those who do a combination of teaching and research.</t>
  </si>
  <si>
    <t>Math and Computer Science Teachers, Postsecondary</t>
  </si>
  <si>
    <t>Teach courses in computer science. May specialize in a field of computer science, such as the design and function of computers or operations and research analysis. Includes both teachers primarily engaged in teaching and those who do a combination of teaching and research.</t>
  </si>
  <si>
    <t>Teach courses pertaining to mathematical concepts, statistics, and actuarial science and to the application of original and standardized mathematical techniques in solving specific problems and situations. Includes both teachers primarily engaged in teaching and those who do a combination of teaching and research.</t>
  </si>
  <si>
    <t>Engineering and Architecture Teachers, Postsecondary</t>
  </si>
  <si>
    <t>Teach courses in architecture and architectural design, such as architectural environmental design, interior architecture/design, and landscape architecture. Includes both teachers primarily engaged in teaching and those who do a combination of teaching and research.</t>
  </si>
  <si>
    <t>Teach courses pertaining to the application of physical laws and principles of engineering for the development of machines, materials, instruments, processes, and services. Includes teachers of subjects such as chemical, civil, electrical, industrial, mechanical, mineral, and petroleum engineering. Includes both teachers primarily engaged in teaching and those who do a combination of teaching and research. Excludes “Computer Science Teachers, Postsecondary” (25-1021).</t>
  </si>
  <si>
    <t>Life Sciences Teachers, Postsecondary</t>
  </si>
  <si>
    <t>Teach courses in the agricultural sciences. Includes teachers of agronomy, dairy sciences, fisheries management, horticultural sciences, poultry sciences, range management, and agricultural soil conservation. Includes both teachers primarily engaged in teaching and those who do a combination of teaching and research. Excludes “Forestry and Conservation Science Teachers, Postsecondary” (25-1043).</t>
  </si>
  <si>
    <t>Teach courses in biological sciences. Includes both teachers primarily engaged in teaching and those who do a combination of teaching and research.</t>
  </si>
  <si>
    <t>Teach courses in forestry and conservation science. Includes both teachers primarily engaged in teaching and those who do a combination of teaching and research. Excludes “Agricultural Science Teachers, Postsecondary” (25-1041) and “Environmental Science Teachers, Postsecondary” (25-1053).</t>
  </si>
  <si>
    <t>Physical Sciences Teachers, Postsecondary</t>
  </si>
  <si>
    <t>Teach courses in the physical sciences, except chemistry and physics. Includes both teachers primarily engaged in teaching, and those who do a combination of teaching and research.</t>
  </si>
  <si>
    <t>Teach courses pertaining to the chemical and physical properties and compositional changes of substances. Work may include providing instruction in the methods of qualitative and quantitative chemical analysis. Includes both teachers primarily engaged in teaching, and those who do a combination of teaching and research. Excludes “Biological Science Teachers, Postsecondary” (25-1042) who teach biochemistry.</t>
  </si>
  <si>
    <t>Teach courses in environmental science. Includes both teachers primarily engaged in teaching and those who do a combination of teaching and research. Excludes “Forestry and Conservation Science Teachers, Postsecondary” (25-1043).</t>
  </si>
  <si>
    <t>Teach courses pertaining to the laws of matter and energy. Includes both teachers primarily engaged in teaching and those who do a combination of teaching and research.</t>
  </si>
  <si>
    <t>Social Sciences Teachers, Postsecondary</t>
  </si>
  <si>
    <t>Teach courses in anthropology or archeology. Includes both teachers primarily engaged in teaching and those who do a combination of teaching and research.</t>
  </si>
  <si>
    <t>Teach courses pertaining to the culture and development of an area, an ethnic group, or any other group, such as Latin American studies, women’s studies, or urban affairs. Includes both teachers primarily engaged in teaching and those who do a combination of teaching and research.</t>
  </si>
  <si>
    <t>Teach courses in economics. Includes both teachers primarily engaged in teaching and those who do a combination of teaching and research.</t>
  </si>
  <si>
    <t>Teach courses in geography. Includes both teachers primarily engaged in teaching and those who do a combination of teaching and research.</t>
  </si>
  <si>
    <t>Teach courses in political science, international affairs, and international relations. Includes both teachers primarily engaged in teaching and those who do a combination of teaching and research.</t>
  </si>
  <si>
    <t>Teach courses in psychology, such as child, clinical, and developmental psychology, and psychological counseling. Includes both teachers primarily engaged in teaching and those who do a combination of teaching and research.</t>
  </si>
  <si>
    <t>Teach courses in sociology. Includes both teachers primarily engaged in teaching and those who do a combination of teaching and research.</t>
  </si>
  <si>
    <t>All postsecondary social sciences teachers not listed separately.</t>
  </si>
  <si>
    <t>Health Teachers, Postsecondary</t>
  </si>
  <si>
    <t>Teach courses in health specialties, in fields such as dentistry, laboratory technology, medicine, pharmacy, public health, therapy, and veterinary medicine. Excludes “Biological Science Teachers, Postsecondary” (25-1042) and “Nursing Instructors and Teachers, Postsecondary” (25-1072) who teach medical science.</t>
  </si>
  <si>
    <t>Demonstrate and teach patient care in classroom and clinical units to nursing students. Includes both teachers primarily engaged in teaching and those who do a combination of teaching and research.</t>
  </si>
  <si>
    <t>Education and Library Science Teachers, Postsecondary</t>
  </si>
  <si>
    <t>Teach courses pertaining to education, such as counseling, curriculum, guidance, instruction, teacher education, and teaching English as a second language. Includes both teachers primarily engaged in teaching and those who do a combination of teaching and research.</t>
  </si>
  <si>
    <t>Teach courses in library science. Includes both teachers primarily engaged in teaching and those who do a combination of teaching and research.</t>
  </si>
  <si>
    <t>Law, Criminal Justice, and Social Work Teachers, Postsecondary</t>
  </si>
  <si>
    <t>Teach courses in criminal justice, corrections, and law enforcement administration. Includes both teachers primarily engaged in teaching and those who do a combination of teaching and research.</t>
  </si>
  <si>
    <t>Teach courses in law. Includes both teachers primarily engaged in teaching and those who do a combination of teaching and research.</t>
  </si>
  <si>
    <t>Teach courses in social work. Includes both teachers primarily engaged in teaching and those who do a combination of teaching and research.</t>
  </si>
  <si>
    <t>Arts, Communications, History, and Humanities Teachers, Postsecondary</t>
  </si>
  <si>
    <t>Teach courses in drama, music, and the arts including fine and applied art, such as painting and sculpture, or design and crafts. Includes both teachers primarily engaged in teaching and those who do a combination of teaching and research.</t>
  </si>
  <si>
    <t>Teach courses in communications, such as organizational communications, public relations, radio/television broadcasting, and journalism. Includes both teachers primarily engaged in teaching and those who do a combination of teaching and research.</t>
  </si>
  <si>
    <t>Teach courses in English language and literature, including linguistics and comparative literature. Includes both teachers primarily engaged in teaching and those who do a combination of teaching and research.</t>
  </si>
  <si>
    <t>Teach languages and literature courses in languages other than English. Includes teachers of American Sign Language (ASL). Includes both teachers primarily engaged in teaching and those who do a combination of teaching and research.</t>
  </si>
  <si>
    <t>Teach courses in human history and historiography. Includes both teachers primarily engaged in teaching and those who do a combination of teaching and research.</t>
  </si>
  <si>
    <t>Teach courses in philosophy, religion, and theology. Includes both teachers primarily engaged in teaching and those who do a combination of teaching and research.</t>
  </si>
  <si>
    <t>Miscellaneous Postsecondary Teachers</t>
  </si>
  <si>
    <t>Graduate Teaching Assistants</t>
  </si>
  <si>
    <t>Assist faculty or other instructional staff in postsecondary institutions by performing teaching or teaching-related duties, such as teaching lower level courses, developing teaching materials, preparing and giving examinations, and grading examinations or papers. Graduate teaching assistants must be enrolled in a graduate school program. Graduate assistants who primarily perform non-teaching duties, such as research, should be reported in the occupational category related to the work performed.</t>
  </si>
  <si>
    <t>Family and Consumer Sciences Teachers, Postsecondary</t>
  </si>
  <si>
    <t>Teach courses in childcare, family relations, finance, nutrition, and related subjects pertaining to home management. Includes both teachers primarily engaged in teaching and those who do a combination of teaching and research.</t>
  </si>
  <si>
    <t>Teach courses pertaining to recreation, leisure, and fitness studies, including exercise physiology and facilities management. Includes both teachers primarily engaged in teaching and those who do a combination of teaching and research.</t>
  </si>
  <si>
    <t>Career/Technical Education Teachers, Postsecondary</t>
  </si>
  <si>
    <t>Teach vocational courses intended to provide occupational training below the baccalaureate level in subjects such as construction, mechanics/repair, manufacturing, transportation, or cosmetology, primarily to students who have graduated from or left high school. Teaching takes place in public or private schools whose primary business is academic or vocational education. Excludes “Training and Development Specialists” (13-1151), “Adult Basic Education, Adult Secondary Education, and English as a Second Language Instructors” (25-3011), and postsecondary teachers classified elsewhere in the 25-1000 minor group. Flight instructors are included with “Aircraft Pilots and Flight Engineers” (53-2010).</t>
  </si>
  <si>
    <t>All postsecondary teachers not listed separately.</t>
  </si>
  <si>
    <t>Preschool, Elementary, Middle, Secondary, and Special Education Teachers</t>
  </si>
  <si>
    <t>Preschool and Kindergarten Teachers</t>
  </si>
  <si>
    <t>Instruct preschool-aged students, following curricula or lesson plans, in activities designed to promote social, physical, and intellectual growth. Excludes “Special Education Teachers” (25-2050), “Substitute Teachers, Short-Term” (25-3031), and “Childcare Workers” (39-9011).</t>
  </si>
  <si>
    <t>Teach academic and social skills to kindergarten students. Excludes “Special Education Teachers” (25-2050) and “Substitute Teachers, Short-Term” (25-3031).</t>
  </si>
  <si>
    <t>Elementary and Middle School Teachers</t>
  </si>
  <si>
    <t>Teach academic and social skills to students at the elementary school level. Excludes “Special Education Teachers” (25-2050) and “Substitute Teachers, Short-Term” (25-3031).</t>
  </si>
  <si>
    <t>Teach one or more subjects to students at the middle, intermediate, or junior high school level. Excludes “Career/Technical Education Teachers, Middle School” (25-2023), “Special Education Teachers” (25-2050), and “Substitute Teachers, Short Term” (25-3031).</t>
  </si>
  <si>
    <t>Teach occupational, vocational, career, or technical subjects to students at the middle, intermediate, or junior high school level. Excludes “Special Education Teachers” (25-2050) and “Substitute Teachers, Short-Term” (25-3031).</t>
  </si>
  <si>
    <t>Secondary School Teachers</t>
  </si>
  <si>
    <t>Teach one or more subjects to students at the secondary school level. Excludes “Career/Technical Education Teachers, Secondary School” (25-2032), “Special Education Teachers” (25-2050), and “Substitute Teachers, Short-Term” (25-3031).</t>
  </si>
  <si>
    <t>Teach occupational, vocational, career, or technical subjects to students at the secondary school level. Excludes “Special Education Teachers” (25-2050), and “Substitute Teachers, Short-Term” (25-3031).</t>
  </si>
  <si>
    <t>Special Education Teachers</t>
  </si>
  <si>
    <t>Teach academic, social, and life skills to preschool-aged students with learning, emotional, or physical disabilities. Includes teachers who specialize and work with students who are blind or have visual impairments; students who are deaf or have hearing impairments; and students with intellectual disabilities. Excludes “Substitute Teachers, Short-Term” (25-3031).</t>
  </si>
  <si>
    <t>Teach elementary school subjects to educationally and physically handicapped students. Includes teachers who specialize and work with audibly and visually handicapped students and those who teach basic academic and life processes skills to the mentally impaired.</t>
  </si>
  <si>
    <t>Teach middle school subjects to educationally and physically handicapped students. Includes teachers who specialize and work with audibly and visually handicapped students and those who teach basic academic and life processes skills to the mentally impaired.</t>
  </si>
  <si>
    <t>Teach secondary school subjects to educationally and physically handicapped students. Includes teachers who specialize and work with audibly and visually handicapped students and those who teach basic academic and life processes skills to the mentally impaired.</t>
  </si>
  <si>
    <t>Special Education Teachers, Kindergarten</t>
  </si>
  <si>
    <t>Teach academic, social, and life skills to kindergarten students with learning, emotional, or physical disabilities. Includes teachers who specialize and work with students who are blind or have visual impairments; students who are deaf or have hearing impairments; and students with intellectual disabilities. Excludes “Substitute Teachers, Short-Term” (25-3031).</t>
  </si>
  <si>
    <t>Special Education Teachers, Elementary School</t>
  </si>
  <si>
    <t>Teach academic, social, and life skills to elementary school students with learning, emotional, or physical disabilities. Includes teachers who specialize and work with students who are blind or have visual impairments; students who are deaf or have hearing impairments; and students with intellectual disabilities. Excludes “Substitute Teachers, Short-Term” (25-3031).</t>
  </si>
  <si>
    <t>Teach academic, social, and life skills to middle school students with learning, emotional, or physical disabilities. Includes teachers who specialize and work with students who are blind or have visual impairments; students who are deaf or have hearing impairments; and students with intellectual disabilities. Excludes “Substitute Teachers, Short-Term” (25-3031).</t>
  </si>
  <si>
    <t>Teach academic, social, and life skills to secondary school students with learning, emotional, or physical disabilities. Includes teachers who specialize and work with students who are blind or have visual impairments; students who are deaf or have hearing impairments; and students with intellectual disabilities. Excludes “Substitute Teachers, Short-Term” (25-3031).</t>
  </si>
  <si>
    <t>Special Education Teachers, All Other</t>
  </si>
  <si>
    <t>All special education teachers not listed separately.</t>
  </si>
  <si>
    <t>Provide individualized physical education instruction or services to children, youth, or adults with exceptional physical needs due to gross motor developmental delays or other impairments.</t>
  </si>
  <si>
    <t>Other Teachers and Instructors</t>
  </si>
  <si>
    <t>Adult Basic Education, Adult Secondary Education, and English as a Second Language Instructors</t>
  </si>
  <si>
    <t>Teach or instruct out-of-school youths and adults in basic education, literacy, or English as a Second Language classes, or in classes for earning a high school equivalency credential.</t>
  </si>
  <si>
    <t>Self-Enrichment Teachers</t>
  </si>
  <si>
    <t>Teach or instruct individuals or groups for the primary purpose of self-enrichment or recreation, rather than for an occupational objective, educational attainment, competition, or fitness. Excludes “Coaches and Scouts” (27-2022) and “Exercise Trainers and Group Fitness Instructors” (39-9031). Flight instructors are included with “Aircraft Pilots and Flight Engineers” (53-2010).</t>
  </si>
  <si>
    <t>Substitute Teachers, Short-Term</t>
  </si>
  <si>
    <t>Teach students on a short-term basis as a temporary replacement for a regular classroom teacher, typically using the regular teacher’s lesson plan. Excludes long-term substitute teachers who perform all the duties of a regular teacher; these teachers are coded within the 25-1000 or 25-2000 minor groups.</t>
  </si>
  <si>
    <t>Instruct individual students or small groups of students in academic subjects to support formal class instruction or to prepare students for standardized or admissions tests. Excludes “Postsecondary Teachers” (25-1000), “Elementary, Middle, Secondary, and Special Education Teachers” (25-2000), “Adult Basic Education, Adult Secondary Education, and English as a Second Language Instructors” (25-3011), and “Self-Enrichment Teachers” (25-3021).</t>
  </si>
  <si>
    <t>Miscellaneous Teachers and Instructors</t>
  </si>
  <si>
    <t>Teachers and Instructors, All Other</t>
  </si>
  <si>
    <t>All teachers and instructors not listed separately.</t>
  </si>
  <si>
    <t>Provide non-classroom, academic instruction to students on an individual or small-group basis for proactive or remedial purposes.</t>
  </si>
  <si>
    <t>Librarians, Curators, and Archivists</t>
  </si>
  <si>
    <t>Archivists, Curators, and Museum Technicians</t>
  </si>
  <si>
    <t>Appraise, edit, and direct safekeeping of permanent records and historically valuable documents. Participate in research activities based on archival materials.</t>
  </si>
  <si>
    <t>Administer collections, such as artwork, collectibles, historic items, or scientific specimens of museums or other institutions. May conduct instructional, research, or public service activities of institution.</t>
  </si>
  <si>
    <t>Restore, maintain, or prepare objects in museum collections for storage, research, or exhibit. May work with specimens such as fossils, skeletal parts, or botanicals; or artifacts, textiles, or art. May identify and record objects or install and arrange them in exhibits. Includes book or document conservators.</t>
  </si>
  <si>
    <t>Librarians and Media Collections Specialists</t>
  </si>
  <si>
    <t>Administer libraries and perform related library services. Work in a variety of settings, including public libraries, educational institutions, museums, corporations, government agencies, law firms, non-profit organizations, and healthcare providers. Tasks may include selecting, acquiring, cataloguing, classifying, circulating, and maintaining library materials; and furnishing reference, bibliographical, and readers' advisory services. May perform in-depth, strategic research, and synthesize, analyze, edit, and filter information. May set up or work with databases and information systems to catalogue and access information.</t>
  </si>
  <si>
    <t>Administer and maintain libraries or collections of information, for public or private access through reference or borrowing. Work in a variety of settings, such as educational institutions, museums, and corporations, and with various types of informational materials, such as books, periodicals, recordings, films, and databases. Tasks may include acquiring, cataloging, and circulating library materials, and user services such as locating and organizing information, providing instruction on how to access information, and setting up and operating a library’s media equipment.</t>
  </si>
  <si>
    <t>Assist librarians by helping readers in the use of library catalogs, databases, and indexes to locate books and other materials; and by answering questions that require only brief consultation of standard reference. Compile records; sort and shelve books or other media; remove or repair damaged books or other media; register patrons; and check materials in and out of the circulation process. Replace materials in shelving area (stacks) or files. Includes bookmobile drivers who assist with providing services in mobile libraries.</t>
  </si>
  <si>
    <t>Other Educational Instruction and Library Occupations</t>
  </si>
  <si>
    <t>Prepare, plan, and operate multimedia teaching aids for use in education. May record, catalogue, and file materials.</t>
  </si>
  <si>
    <t>Farm and Home Management Educators</t>
  </si>
  <si>
    <t>Instruct and advise individuals and families engaged in agriculture, agricultural-related processes, or home management activities. Demonstrate procedures and apply research findings to advance agricultural and home management activities. May develop educational outreach programs. May instruct on either agricultural issues such as agricultural processes and techniques, pest management, and food safety, or on home management issues such as budgeting, nutrition, and child development. Excludes “Dietitians and Nutritionists” (29-1031).</t>
  </si>
  <si>
    <t>Develop instructional material, coordinate educational content, and incorporate current technology into instruction in order to provide guidelines to educators and instructors for developing curricula and conducting courses. May train and coach teachers. Includes educational consultants and specialists, and instructional material directors.</t>
  </si>
  <si>
    <t>Develop instructional materials and products and assist in the technology-based redesign of courses. Assist faculty in learning about, becoming proficient in, and applying instructional technology.</t>
  </si>
  <si>
    <t>Teaching Assistants</t>
  </si>
  <si>
    <t>Perform duties that are instructional in nature or deliver direct services to students or parents. Serve in a position for which a teacher has ultimate responsibility for the design and implementation of educational programs and services.</t>
  </si>
  <si>
    <t>Teaching Assistants, Preschool, Elementary, Middle, and Secondary School, Except Special Education</t>
  </si>
  <si>
    <t>Assist a preschool, elementary, middle, or secondary school teacher with instructional duties. Serve in a position for which a teacher has primary responsibility for the design and implementation of educational programs and services. Excludes “Teaching Assistants, Special Education” (25-9043).</t>
  </si>
  <si>
    <t>Teaching Assistants, Special Education</t>
  </si>
  <si>
    <t>Assist a preschool, elementary, middle, or secondary school teacher to provide academic, social, or life skills to students who have learning, emotional, or physical disabilities. Serve in a position for which a teacher has primary responsibility for the design and implementation of educational programs and services.</t>
  </si>
  <si>
    <t>Teaching Assistants, Postsecondary</t>
  </si>
  <si>
    <t>Assist faculty or other instructional staff in postsecondary institutions by performing instructional support activities, such as developing teaching materials, leading discussion groups, preparing and giving examinations, and grading examinations or papers. Graduate students who teach one or more full courses should be classified in the 25-1000 minor group.</t>
  </si>
  <si>
    <t>Teaching Assistants, All Other</t>
  </si>
  <si>
    <t>All teaching assistants not listed separately.</t>
  </si>
  <si>
    <t>Miscellaneous Educational Instruction and Library Workers</t>
  </si>
  <si>
    <t>Educational Instruction and Library Workers, All Other</t>
  </si>
  <si>
    <t>All educational instruction and library workers not listed separately.</t>
  </si>
  <si>
    <t>Art and Design Workers</t>
  </si>
  <si>
    <t>Artists and Related Workers</t>
  </si>
  <si>
    <t>Formulate design concepts and presentation approaches for visual productions and media, such as print, broadcasting, video, and film. Direct workers engaged in artwork or layout design. Excludes “Set and Exhibit Designers” (27-1027).</t>
  </si>
  <si>
    <t>Create or reproduce handmade objects for sale and exhibition using a variety of techniques, such as welding, weaving, pottery, and needlecraft.</t>
  </si>
  <si>
    <t>Create original artwork using any of a wide variety of media and techniques.</t>
  </si>
  <si>
    <t>Special Effects Artists and Animators</t>
  </si>
  <si>
    <t>Create special effects or animations using film, video, computers, or other electronic tools and media for use in products, such as computer games, movies, music videos, and commercials.</t>
  </si>
  <si>
    <t>All artists and related workers not listed separately.</t>
  </si>
  <si>
    <t>Designers</t>
  </si>
  <si>
    <t>Design and develop manufactured products, such as cars, home appliances, and children’s toys. Combine artistic talent with research on product use, marketing, and materials to create the most functional and appealing product design.</t>
  </si>
  <si>
    <t>Design clothing and accessories. Create original designs or adapt fashion trends.</t>
  </si>
  <si>
    <t>Floral Designers</t>
  </si>
  <si>
    <t>Design, cut, and arrange live, dried, or artificial flowers and foliage.</t>
  </si>
  <si>
    <t>Design or create graphics to meet specific commercial or promotional needs, such as packaging, displays, or logos. May use a variety of mediums to achieve artistic or decorative effects. Excludes “Web and Digital Interface Designers” (15-1255).</t>
  </si>
  <si>
    <t>Plan, design, and furnish the internal space of rooms or buildings. Design interior environments or create physical layouts that are practical, aesthetic, and conducive to the intended purposes. May specialize in a particular field, style, or phase of interior design. Excludes “Merchandise Displayers and Window Trimmers” (27-1026).</t>
  </si>
  <si>
    <t>Merchandise Displayers and Window Trimmers</t>
  </si>
  <si>
    <t>Plan and erect commercial displays, such as those in windows and interiors of retail stores and at trade exhibitions.</t>
  </si>
  <si>
    <t>Design special exhibits and sets for film, video, television, and theater productions. May study scripts, confer with directors, and conduct research to determine appropriate architectural styles.</t>
  </si>
  <si>
    <t>All designers not listed separately.</t>
  </si>
  <si>
    <t>Entertainers and Performers, Sports and Related Workers</t>
  </si>
  <si>
    <t>Actors, Producers, and Directors</t>
  </si>
  <si>
    <t>Play parts in stage, television, radio, video, or film productions, or other settings for entertainment, information, or instruction. Interpret serious or comic role by speech, gesture, and body movement to entertain or inform audience. May dance and sing.</t>
  </si>
  <si>
    <t>Producers and Directors</t>
  </si>
  <si>
    <t>Produce or direct stage, television, radio, video, or film productions for entertainment, information, or instruction. Responsible for creative decisions, such as interpretation of script, choice of actors or guests, set design, sound, special effects, and choreography.</t>
  </si>
  <si>
    <t>Plan and coordinate various aspects of radio, television, stage, or motion picture production, such as selecting script, coordinating writing, directing and editing, and arranging financing.</t>
  </si>
  <si>
    <t>Interpret script, conduct rehearsals, and direct activities of cast and technical crew for stage, motion pictures, television, or radio programs.</t>
  </si>
  <si>
    <t>Media Programming Directors</t>
  </si>
  <si>
    <t>Direct and coordinate activities of personnel engaged in preparation of radio or television station program schedules and programs, such as sports or news.</t>
  </si>
  <si>
    <t>Audition and interview performers to select most appropriate talent for parts in stage, television, radio, or motion picture productions.</t>
  </si>
  <si>
    <t>Media Technical Directors/Managers</t>
  </si>
  <si>
    <t>Coordinate activities of technical departments, such as taping, editing, engineering, and maintenance, to produce radio or television programs.</t>
  </si>
  <si>
    <t>Athletes, Coaches, Umpires, and Related Workers</t>
  </si>
  <si>
    <t>Compete in athletic events.</t>
  </si>
  <si>
    <t>Instruct or coach groups or individuals in the fundamentals of sports for the primary purpose of competition. Demonstrate techniques and methods of participation. May evaluate athletes’ strengths and weaknesses as possible recruits or to improve the athletes’ technique to prepare them for competition. Those required to hold teaching certifications should be reported in the appropriate teaching category. Excludes “Athletic Trainers” (29-9091).</t>
  </si>
  <si>
    <t>Umpires, Referees, and Other Sports Officials</t>
  </si>
  <si>
    <t>Officiate at competitive athletic or sporting events. Detect infractions of rules and decide penalties according to established regulations. Includes all sporting officials, referees, and competition judges.</t>
  </si>
  <si>
    <t>Dancers and Choreographers</t>
  </si>
  <si>
    <t>Perform dances. May perform on stage, for broadcasting, or for video recording.</t>
  </si>
  <si>
    <t>Create new dance routines. Rehearse performance of routines. May direct and stage presentations.</t>
  </si>
  <si>
    <t>Musicians, Singers, and Related Workers</t>
  </si>
  <si>
    <t>Music Directors and Composers</t>
  </si>
  <si>
    <t>Conduct, direct, plan, and lead instrumental or vocal performances by musical artists or groups, such as orchestras, bands, choirs, and glee clubs; or create original works of music.</t>
  </si>
  <si>
    <t>Direct and conduct instrumental or vocal performances by musical groups, such as orchestras or choirs.</t>
  </si>
  <si>
    <t>Write and transcribe musical scores.</t>
  </si>
  <si>
    <t>Musicians and Singers</t>
  </si>
  <si>
    <t>Play one or more musical instruments or sing. May perform on stage, for broadcasting, or for sound or video recording.</t>
  </si>
  <si>
    <t>Sing songs on stage, radio, television, or motion pictures.</t>
  </si>
  <si>
    <t>Play one or more musical instruments in recital, in accompaniment, or as members of an orchestra, band, or other musical group.</t>
  </si>
  <si>
    <t>Miscellaneous Entertainers and Performers, Sports and Related Workers</t>
  </si>
  <si>
    <t>Disc Jockeys, Except Radio</t>
  </si>
  <si>
    <t>Play prerecorded music for live audiences at venues or events such as clubs, parties, or wedding receptions. May use techniques such as mixing, cutting, or sampling to manipulate recordings. May also perform as emcee (master of ceremonies). Radio disc jockeys are included in “Broadcast Announcers and Radio Disc Jockeys” (27-3011). Excludes “Musicians and Singers” (27-2042), “Audio and Video Technicians” (27-4011), and “Sound Engineering Technicians” (27-4014).</t>
  </si>
  <si>
    <t>All entertainers and performers, sports and related workers not listed separately.</t>
  </si>
  <si>
    <t>Media and Communication Workers</t>
  </si>
  <si>
    <t>Broadcast Announcers and Radio Disc Jockeys</t>
  </si>
  <si>
    <t>Speak or read from scripted materials, such as news reports or commercial messages, on radio, television, or other communications media. May play and queue music, announce artist or title of performance, identify station, or interview guests. Excludes “News Analysts, Reporters, and Journalists” (27-3023).</t>
  </si>
  <si>
    <t>Make announcements over public address system at sporting or other public events. May act as master of ceremonies or disc jockey at weddings, parties, clubs, or other gathering places.</t>
  </si>
  <si>
    <t>News Analysts, Reporters and Journalists</t>
  </si>
  <si>
    <t>Analyze, interpret, and broadcast news received from various sources.</t>
  </si>
  <si>
    <t>Collect and analyze facts about newsworthy events by interview, investigation, or observation. Report and write stories for newspaper, news magazine, radio, or television.</t>
  </si>
  <si>
    <t>News Analysts, Reporters, and Journalists</t>
  </si>
  <si>
    <t>Narrate or write news stories, reviews, or commentary for print, broadcast, or other communications media such as newspapers, magazines, radio, or television. May collect and analyze information through interview, investigation, or observation.</t>
  </si>
  <si>
    <t>Promote or create an intended public image for individuals, groups, or organizations. May write or select material for release to various communications media. May specialize in using social media.</t>
  </si>
  <si>
    <t>Writers and Editors</t>
  </si>
  <si>
    <t>Plan, coordinate, revise, or edit written material. May review proposals and drafts for possible publication.</t>
  </si>
  <si>
    <t>Write technical materials, such as equipment manuals, appendices, or operating and maintenance instructions. May assist in layout work.</t>
  </si>
  <si>
    <t>Writers and Authors</t>
  </si>
  <si>
    <t>Originate and prepare written material, such as scripts, stories, advertisements, and other material. Excludes “News Analysts, Reporters, and Journalists” (27-3023), “Public Relations Specialists” (27-3031), and “Technical Writers” (27-3042).</t>
  </si>
  <si>
    <t>Write advertising copy for use by publication or broadcast media to promote sale of goods and services.</t>
  </si>
  <si>
    <t>Create original written works, such as scripts, essays, prose, poetry or song lyrics, for publication or performance.</t>
  </si>
  <si>
    <t>Miscellaneous Media and Communication Workers</t>
  </si>
  <si>
    <t>Interpret oral or sign language, or translate written text from one language into another.</t>
  </si>
  <si>
    <t>Court Reporters and Simultaneous Captioners</t>
  </si>
  <si>
    <t>All media and communication workers not listed separately.</t>
  </si>
  <si>
    <t>Media and Communication Equipment Workers</t>
  </si>
  <si>
    <t>Broadcast, Sound, and Lighting Technicians</t>
  </si>
  <si>
    <t>Audio and Video Technicians</t>
  </si>
  <si>
    <t>Set up, maintain, and dismantle audio and video equipment, such as microphones, sound speakers, connecting wires and cables, sound and mixing boards, video cameras, video monitors and servers, and related electronic equipment for live or recorded events, such as concerts, meetings, conventions, presentations, podcasts, news conferences, and sporting events. Excludes “Sound Engineering Technicians” (27-4014), “Lighting Technicians” (27-4015), and “Audiovisual Equipment Installers and Repairers” (49-2097).</t>
  </si>
  <si>
    <t>Set up, operate, and maintain the electronic equipment used to acquire, edit, and transmit audio and video for radio or television programs. Control and adjust incoming and outgoing broadcast signals to regulate sound volume, signal strength, and signal clarity. Operate satellite, microwave, or other transmitter equipment to broadcast radio or television programs.</t>
  </si>
  <si>
    <t>Receive and transmit communications using radiotelephone equipment in accordance with government regulations. May repair equipment.</t>
  </si>
  <si>
    <t>Assemble and operate equipment to record, synchronize, mix, edit, or reproduce sound, including music, voices, or sound effects, for theater, video, film, television, podcasts, sporting events, and other productions. Excludes “Audio and Video Technicians” (27-4011).</t>
  </si>
  <si>
    <t>Lighting Technicians</t>
  </si>
  <si>
    <t>Set up, maintain, and dismantle light fixtures, lighting control devices, and the associated lighting electrical and rigging equipment used for photography, television, film, video, and live productions. May focus or operate light fixtures, or attach color filters or other lighting accessories. Excludes “Audio and Video Technicians” (27-4011).</t>
  </si>
  <si>
    <t>Photograph people, landscapes, merchandise, or other subjects. May use lighting equipment to enhance a subject’s appearance. May use editing software to produce finished images and prints. Includes commercial and industrial photographers, scientific photographers, and photojournalists. Excludes “Camera Operators, Television, Video, and Film” (27-4031).</t>
  </si>
  <si>
    <t>Television, Video, and Film Camera Operators and Editors</t>
  </si>
  <si>
    <t>Camera Operators, Television, Video, and Film</t>
  </si>
  <si>
    <t>Operate television, video, or film camera to record images or scenes for television, video, or film productions.</t>
  </si>
  <si>
    <t>Edit moving images on film, video, or other media. May work with a producer or director to organize images for final production. May edit or synchronize soundtracks with images. Excludes “Sound Engineering Technicians” (27-4014).</t>
  </si>
  <si>
    <t>Miscellaneous Media and Communication Equipment Workers</t>
  </si>
  <si>
    <t>Media and Communication Equipment Workers, All Other</t>
  </si>
  <si>
    <t>All media and communication equipment workers not listed separately.</t>
  </si>
  <si>
    <t>Healthcare Diagnosing or Treating Practitioners</t>
  </si>
  <si>
    <t>Assess, treat, and care for patients by manipulation of spine and musculoskeletal system. May provide spinal adjustment or address sacral or pelvic misalignment.</t>
  </si>
  <si>
    <t>Dentists</t>
  </si>
  <si>
    <t>Examine, diagnose, and treat diseases, injuries, and malformations of teeth and gums. May treat diseases of nerve, pulp, and other dental tissues affecting oral hygiene and retention of teeth. May fit dental appliances or provide preventive care. Excludes “Oral and Maxillofacial Surgeons” (29-1022), “Orthodontists” (29-1023), “Prosthodontists” (29-1024), and “Dentists, All Other Specialists” (29-1029).</t>
  </si>
  <si>
    <t>Perform surgery and related procedures on the hard and soft tissues of the oral and maxillofacial regions to treat diseases, injuries, or defects. May diagnose problems of the oral and maxillofacial regions. May perform surgery to improve function or appearance.</t>
  </si>
  <si>
    <t>Examine, diagnose, and treat dental malocclusions and oral cavity anomalies. Design and fabricate appliances to realign teeth and jaws to produce and maintain normal function and to improve appearance.</t>
  </si>
  <si>
    <t>Diagnose, treat, rehabilitate, design, and fit prostheses that maintain oral function, health, and appearance for patients with clinical conditions associated with teeth, oral and maxillofacial tissues, or the jaw.</t>
  </si>
  <si>
    <t>All dentists not listed separately.</t>
  </si>
  <si>
    <t>Plan and conduct food service or nutritional programs to assist in the promotion of health and control of disease. May supervise activities of a department providing quantity food services, counsel individuals, or conduct nutritional research.</t>
  </si>
  <si>
    <t>Diagnose, manage, and treat conditions and diseases of the human eye and visual system. Examine eyes and visual system, diagnose problems or impairments, prescribe corrective lenses, and provide treatment. May prescribe therapeutic drugs to treat specific eye conditions. Ophthalmologists are included in “Ophthalmologists, Except Pediatric” (29-1241).</t>
  </si>
  <si>
    <t>Dispense drugs prescribed by physicians and other health practitioners and provide information to patients about medications and their use. May advise physicians and other health practitioners on the selection, dosage, interactions, and side effects of medications.</t>
  </si>
  <si>
    <t>Physicians who administer anesthetics prior to, during, or after surgery or other medical procedures.</t>
  </si>
  <si>
    <t>Physicians who diagnose, treat, and help prevent diseases and injuries that commonly occur in the general population. May refer patients to specialists when needed for further diagnosis or treatment.</t>
  </si>
  <si>
    <t>Physicians who diagnose and provide non-surgical treatment of diseases and injuries of internal organ systems. Provide care mainly for adults who have a wide range of problems associated with the internal organs.</t>
  </si>
  <si>
    <t>Physicians who provide medical care related to pregnancy or childbirth and those who diagnose, treat, and help prevent diseases of women, particularly those affecting the reproductive system. May also provide general medical care to women.</t>
  </si>
  <si>
    <t>Physicians who diagnose, treat, and help prevent children's diseases and injuries.</t>
  </si>
  <si>
    <t>Physicians who diagnose, treat, and help prevent disorders of the mind.</t>
  </si>
  <si>
    <t>Physicians who treat diseases, injuries, and deformities by invasive, minimally-invasive, or non-invasive surgical methods, such as using instruments, appliances, or by manual manipulation.</t>
  </si>
  <si>
    <t>All physicians and surgeons not listed separately.</t>
  </si>
  <si>
    <t>Diagnose, treat, and help prevent allergic diseases and disease processes affecting the immune system.</t>
  </si>
  <si>
    <t>Diagnose, treat, and help prevent diseases or other conditions of the skin.</t>
  </si>
  <si>
    <t>Provide inpatient care predominantly in settings such as medical wards, acute care units, intensive care units, rehabilitation centers, or emergency rooms. Manage and coordinate patient care throughout treatment.</t>
  </si>
  <si>
    <t>Diagnose, treat, and help prevent diseases and disorders of the nervous system.</t>
  </si>
  <si>
    <t>Diagnose and treat diseases using radioactive materials and techniques. May monitor radionuclide preparation, administration, and disposition.</t>
  </si>
  <si>
    <t>Diagnose, treat, and help prevent diseases and injuries of the eyes and related structures.</t>
  </si>
  <si>
    <t>Diagnose presence and stage of diseases using laboratory techniques and patient specimens. Study the nature, cause, and development of diseases. May perform autopsies.</t>
  </si>
  <si>
    <t>Diagnose and treat disorders requiring physiotherapy to provide physical, mental, and occupational rehabilitation.</t>
  </si>
  <si>
    <t>Apply knowledge of general preventive medicine and public health issues to promote health care to groups or individuals, and aid in the prevention or reduction of risk of disease, injury, disability, or death. May practice population-based medicine or diagnose and treat patients in the context of clinical health promotion and disease prevention.</t>
  </si>
  <si>
    <t>Examine and diagnose disorders and diseases using x-rays and radioactive materials. May treat patients.</t>
  </si>
  <si>
    <t>Diagnose, treat, and help prevent injuries that occur during sporting events, athletic training, and physical activities.</t>
  </si>
  <si>
    <t>Diagnose, treat, and help prevent benign and malignant medical and surgical disorders of the genitourinary system and the renal glands.</t>
  </si>
  <si>
    <t>Provide healthcare services typically performed by a physician, under the supervision of a physician. Conduct complete physicals, provide treatment, and counsel patients. May, in some cases, prescribe medication. Must graduate from an accredited educational program for physician assistants. Excludes “Registered Nurses” (29-1141), “Nurse Anesthetists” (29-1151), “Nurse Midwives” (29-1161), “Nurse Practitioners” (29-1171), “Emergency Medical Technicians” (29-2042), “Paramedics” (29-2043), “Surgical Assistants” (29-9093), and “Medical Assistants” (31-9092).</t>
  </si>
  <si>
    <t>Assist anesthesiologists in the administration of anesthesia for surgical and non-surgical procedures. Monitor patient status and provide patient care during surgical treatment.</t>
  </si>
  <si>
    <t>Diagnose and treat diseases and deformities of the human foot.</t>
  </si>
  <si>
    <t>Therapists</t>
  </si>
  <si>
    <t>Assess, plan, and organize rehabilitative programs that help build or restore vocational, homemaking, and daily living skills, as well as general independence, to persons with disabilities or developmental delays. Use therapeutic techniques, adapt the individual’s environment, teach skills, and modify specific tasks that present barriers to the individual. Excludes “Rehabilitation Counselors” (21-1015).</t>
  </si>
  <si>
    <t>Provide therapy to patients with visual impairments to improve their functioning in daily life activities. May train patients in activities such as computer use, communication skills, or home management skills.</t>
  </si>
  <si>
    <t>Assess, plan, organize, and participate in rehabilitative programs that improve mobility, relieve pain, increase strength, and improve or correct disabling conditions resulting from disease or injury.</t>
  </si>
  <si>
    <t>Provide radiation therapy to patients as prescribed by a radiation oncologist according to established practices and standards. Duties may include reviewing prescription and diagnosis; acting as liaison with physician and supportive care personnel; preparing equipment, such as immobilization, treatment, and protection devices; and maintaining records, reports, and files. May assist in dosimetry procedures and tumor localization.</t>
  </si>
  <si>
    <t>Plan, direct, or coordinate medically-approved recreation programs for patients in hospitals, nursing homes, or other institutions. Activities include sports, trips, dramatics, social activities, and crafts. May assess a patient condition and recommend appropriate recreational activity. Excludes “Recreation Workers” (39-9032).</t>
  </si>
  <si>
    <t>Plan or conduct art therapy sessions or programs to improve clients' physical, cognitive, or emotional well-being.</t>
  </si>
  <si>
    <t>Plan, organize, or direct medically prescribed music therapy activities designed to positively influence patients' psychological or behavioral status.</t>
  </si>
  <si>
    <t>Assess, treat, and care for patients with breathing disorders. Assume primary responsibility for all respiratory care modalities, including the supervision of respiratory therapy technicians. Initiate and conduct therapeutic procedures; maintain patient records; and select, assemble, check, and operate equipment.</t>
  </si>
  <si>
    <t>Assess and treat persons with speech, language, voice, and fluency disorders. May select alternative communication systems and teach their use. May perform research related to speech and language problems.</t>
  </si>
  <si>
    <t>Assess, plan, or implement fitness programs that include exercise or physical activities such as those designed to improve cardiorespiratory function, body composition, muscular strength, muscular endurance, or flexibility. Excludes “Physical Therapists” (29-1123), “Athletic Trainers” (29-9091), and “Exercise Trainers and Group Fitness Instructors” (39-9031).</t>
  </si>
  <si>
    <t>All therapists not listed separately.</t>
  </si>
  <si>
    <t>Plan, organize, direct, or assess clinical and evidenced-based music therapy interventions to positively influence individuals' physical, psychological, cognitive, or behavioral status.</t>
  </si>
  <si>
    <t>Diagnose, treat, or research diseases and injuries of animals. Includes veterinarians who conduct research and development, inspect livestock, or care for pets and companion animals.</t>
  </si>
  <si>
    <t>Assess patient health problems and needs, develop and implement nursing care plans, and maintain medical records. Administer nursing care to ill, injured, convalescent, or disabled patients. May advise patients on health maintenance and disease prevention or provide case management. Licensing or registration required. Includes Clinical Nurse Specialists. Excludes “Nurse Anesthetists” (29-1151), “Nurse Midwives” (29-1161), and “Nurse Practitioners” (29-1171).</t>
  </si>
  <si>
    <t>Provide advanced nursing care for patients with acute conditions such as heart attacks, respiratory distress syndrome, or shock. May care for pre- and post-operative patients or perform advanced, invasive diagnostic or therapeutic procedures.</t>
  </si>
  <si>
    <t>Assess, diagnose, and treat individuals and families with mental health or substance use disorders or the potential for such disorders. Apply therapeutic activities, including the prescription of medication, per state regulations, and the administration of psychotherapy.</t>
  </si>
  <si>
    <t>Provide specialized nursing care for patients in critical or coronary care units.</t>
  </si>
  <si>
    <t>Direct nursing staff in the provision of patient care in a clinical practice setting, such as a hospital, hospice, clinic, or home. Ensure adherence to established clinical policies, protocols, regulations, and standards.</t>
  </si>
  <si>
    <t>Administer anesthesia, monitor patient’s vital signs, and oversee patient recovery from anesthesia. May assist anesthesiologists, surgeons, other physicians, or dentists. Must be registered nurses who have specialized graduate education.</t>
  </si>
  <si>
    <t>Diagnose and coordinate all aspects of the birthing process, either independently or as part of a healthcare team. May provide well-woman gynecological care. Must have specialized, graduate nursing education.</t>
  </si>
  <si>
    <t>Diagnose and treat acute, episodic, or chronic illness, independently or as part of a healthcare team. May focus on health promotion and disease prevention. May order, perform, or interpret diagnostic tests such as lab work and x rays. May prescribe medication. Must be registered nurses who have specialized graduate education.</t>
  </si>
  <si>
    <t>Assess and treat persons with hearing and related disorders. May fit hearing aids and provide auditory training. May perform research related to hearing problems.</t>
  </si>
  <si>
    <t>All health diagnosing and treating practitioners not listed separately.</t>
  </si>
  <si>
    <t>Provide treatment of symptoms and disorders using needles and small electrical currents. May provide massage treatment. May also provide preventive treatments.</t>
  </si>
  <si>
    <t>Diagnose, treat, and help prevent diseases using a system of practice that is based on the natural healing capacity of individuals. May use physiological, psychological or mechanical methods. May also use natural medicines, prescription or legend drugs, foods, herbs, or other natural remedies.</t>
  </si>
  <si>
    <t>Diagnose and treat visual system disorders such as binocular vision and eye movement impairments.</t>
  </si>
  <si>
    <t>Physicians</t>
  </si>
  <si>
    <t>Administer anesthetics and analgesics for pain management prior to, during, or after surgery.</t>
  </si>
  <si>
    <t>Cardiologists</t>
  </si>
  <si>
    <t>Diagnose, treat, manage, and prevent diseases or conditions of the cardiovascular system. May further subspecialize in interventional procedures (e.g., balloon angioplasty and stent placement), echocardiography, or electrophysiology.</t>
  </si>
  <si>
    <t>Diagnose and treat diseases relating to the skin, hair, and nails. May perform both medical and dermatological surgery functions.</t>
  </si>
  <si>
    <t>Emergency Medicine Physicians</t>
  </si>
  <si>
    <t>Make immediate medical decisions and act to prevent death or further disability. Provide immediate recognition, evaluation, care, stabilization, and disposition of patients. May direct emergency medical staff in an emergency department.</t>
  </si>
  <si>
    <t>Family Medicine Physicians</t>
  </si>
  <si>
    <t>Diagnose, treat, and provide preventive care to individuals and families across the lifespan. May refer patients to specialists when needed for further diagnosis or treatment. Excludes “General Internal Medicine Physicians” (29-1216) and “Pediatricians, General” (29-1221).</t>
  </si>
  <si>
    <t>General Internal Medicine Physicians</t>
  </si>
  <si>
    <t>Diagnose and provide nonsurgical treatment for a wide range of diseases and injuries of internal organ systems. Provide care mainly for adults and adolescents, and are based primarily in an outpatient care setting. Excludes “Family Medicine Physicians” (29-1215) and “Pediatricians, General” (29-1221).</t>
  </si>
  <si>
    <t>Diagnose, manage, and treat disorders and diseases of the brain, spinal cord, and peripheral nerves, with a primarily nonsurgical focus.</t>
  </si>
  <si>
    <t>Provide medical care related to pregnancy or childbirth. Diagnose, treat, and help prevent diseases of women, particularly those affecting the reproductive system. May also provide general care to women. May perform both medical and gynecological surgery functions.</t>
  </si>
  <si>
    <t>Diagnose, treat, and help prevent diseases and injuries in children. May refer patients to specialists for further diagnosis or treatment, as needed. Excludes “Family Medicine Physicians” (29-1215) and “General Internal Medicine Physicians” (29-1216).</t>
  </si>
  <si>
    <t>Physicians, Pathologists</t>
  </si>
  <si>
    <t>Diagnose diseases and conduct lab tests using organs, body tissues, and fluids. Includes medical examiners.</t>
  </si>
  <si>
    <t>Diagnose, treat, and help prevent mental disorders. Excludes “Clinical and Counseling Psychologists” (19-3033) and “School Psychologists” (19-3034).</t>
  </si>
  <si>
    <t>Diagnose and treat diseases and injuries using medical imaging techniques, such as x rays, magnetic resonance imaging (MRI), nuclear medicine, and ultrasounds. May perform minimally invasive medical procedures and tests.</t>
  </si>
  <si>
    <t>Physicians, All Other</t>
  </si>
  <si>
    <t>All physicians not listed separately.</t>
  </si>
  <si>
    <t>Ophthalmologists, Except Pediatric</t>
  </si>
  <si>
    <t>Diagnose and perform surgery to treat and help prevent disorders and diseases of the eye. May also provide vision services for treatment including glasses and contacts. Excludes “Optometrists” (29-1041) and “Pediatric Surgeons” (29-1243).</t>
  </si>
  <si>
    <t>Orthopedic Surgeons, Except Pediatric</t>
  </si>
  <si>
    <t>Diagnose and perform surgery to treat and prevent rheumatic and other diseases in the musculoskeletal system. Excludes “Pediatric Surgeons” (29-1243).</t>
  </si>
  <si>
    <t>Pediatric Surgeons</t>
  </si>
  <si>
    <t>Diagnose and perform surgery to treat fetal abnormalities and birth defects, diseases, and injuries in fetuses, premature and newborn infants, children, and adolescents. Includes all pediatric surgical specialties and subspecialties. Excludes “Oral and Maxillofacial Surgeons” (29-1022), “Ophthalmologists, Except Pediatric” (29-1241), and “Orthopedic Surgeons, Except Pediatric” (29-1242).</t>
  </si>
  <si>
    <t>Surgeons, All Other</t>
  </si>
  <si>
    <t>All surgeons not listed separately. Excludes “Oral and Maxillofacial Surgeons” (29-1022).</t>
  </si>
  <si>
    <t>Miscellaneous Healthcare Diagnosing or Treating Practitioners</t>
  </si>
  <si>
    <t>Diagnose, treat, and prevent disorders by stimulating specific acupuncture points within the body using acupuncture needles. May also use cups, nutritional supplements, therapeutic massage, acupressure, and other alternative health therapies. Excludes “Chiropractors” (29-1011).</t>
  </si>
  <si>
    <t>Administer oral hygiene care to patients. Assess patient oral hygiene problems or needs and maintain health records. Advise patients on oral health maintenance and disease prevention. May provide advanced care such as providing fluoride treatment or administering topical anesthesia.</t>
  </si>
  <si>
    <t>Healthcare Diagnosing or Treating Practitioners, All Other</t>
  </si>
  <si>
    <t>All healthcare diagnosing or treating practitioners not listed separately.</t>
  </si>
  <si>
    <t>Health Technologists and Technicians</t>
  </si>
  <si>
    <t>Clinical Laboratory Technologists and Technicians</t>
  </si>
  <si>
    <t>Perform complex medical laboratory tests for diagnosis, treatment, and prevention of disease. May train or supervise staff.</t>
  </si>
  <si>
    <t>Analyze chromosomes or chromosome segments found in biological specimens, such as amniotic fluids, bone marrow, solid tumors, and blood to aid in the study, diagnosis, classification, or treatment of inherited or acquired genetic diseases. Conduct analyses through classical cytogenetic, fluorescent in situ hybridization (FISH) or array comparative genome hybridization (aCGH) techniques.</t>
  </si>
  <si>
    <t>Stain, mount, and study cells to detect evidence of cancer, hormonal abnormalities, and other pathological conditions following established standards and practices.</t>
  </si>
  <si>
    <t>Prepare histologic slides from tissue sections for microscopic examination and diagnosis by pathologists. May assist in research studies.</t>
  </si>
  <si>
    <t>Histotechnologists</t>
  </si>
  <si>
    <t>Apply knowledge of health and disease causes to evaluate new laboratory techniques and procedures to examine tissue samples. Process and prepare histological slides from tissue sections for microscopic examination and diagnosis by pathologists. May solve technical or instrument problems or assist with research studies.</t>
  </si>
  <si>
    <t>Perform routine medical laboratory tests for the diagnosis, treatment, and prevention of disease. May work under the supervision of a medical technologist.</t>
  </si>
  <si>
    <t>Histology Technicians</t>
  </si>
  <si>
    <t>Prepare histological slides from tissue sections for microscopic examination and diagnosis by pathologists.  May assist with research studies.</t>
  </si>
  <si>
    <t>Clean teeth and examine oral areas, head, and neck for signs of oral disease. May educate patients on oral hygiene, take and develop x rays, or apply fluoride or sealants.</t>
  </si>
  <si>
    <t>Diagnostic Related Technologists and Technicians</t>
  </si>
  <si>
    <t>Conduct tests on pulmonary or cardiovascular systems of patients for diagnostic, therapeutic, or research purposes. May conduct or assist in electrocardiograms, cardiac catheterizations, pulmonary functions, lung capacity, and similar tests.</t>
  </si>
  <si>
    <t>Produce ultrasonic recordings of internal organs for use by physicians. Includes vascular technologists. Excludes “Cardiovascular Technologists and Technicians” (29-2031).</t>
  </si>
  <si>
    <t>Prepare, administer, and measure radioactive isotopes in therapeutic, diagnostic, and tracer studies using a variety of radioisotope equipment. Prepare stock solutions of radioactive materials and calculate doses to be administered by radiologists. Subject patients to radiation. Execute blood volume, red cell survival, and fat absorption studies following standard laboratory techniques.</t>
  </si>
  <si>
    <t>Radiologic Technologists and Technicians</t>
  </si>
  <si>
    <t>Take x-rays and CAT scans or administer nonradioactive materials into patient’s bloodstream for diagnostic or research purposes. Includes radiologic technologists and technicians who specialize in other scanning modalities. Excludes “Diagnostic Medical Sonographers” (29-2032) and “Magnetic Resonance Imaging Technologists” (29-2035).</t>
  </si>
  <si>
    <t>Operate Magnetic Resonance Imaging (MRI) scanners. Monitor patient safety and comfort, and view images of area being scanned to ensure quality of pictures. May administer gadolinium contrast dosage intravenously. May interview patient, explain MRI procedures, and position patient on examining table. May enter into the computer data such as patient history, anatomical area to be scanned, orientation specified, and position of entry.</t>
  </si>
  <si>
    <t>Medical Dosimetrists</t>
  </si>
  <si>
    <t>Generate radiation treatment plans, develop radiation dose calculations, communicate and supervise the treatment plan implementation, and consult with members of radiation oncology team.</t>
  </si>
  <si>
    <t>Assess injuries, administer emergency medical care, and extricate trapped individuals. Transport injured or sick persons to medical facilities.</t>
  </si>
  <si>
    <t>Emergency Medical Technicians</t>
  </si>
  <si>
    <t>Assess injuries and illnesses and administer basic emergency medical care. May transport injured or sick persons to medical facilities. Excludes “Paramedics” (29-2043), “Firefighters” (33-2011), and “Ambulance Drivers and Attendants, Except Emergency Medical Technicians” (53-3011).</t>
  </si>
  <si>
    <t>Paramedics</t>
  </si>
  <si>
    <t>Administer basic or advanced emergency medical care and assess injuries and illnesses. May administer medication intravenously, use equipment such as EKGs, or administer advanced life support to sick or injured individuals. Excludes “Emergency Medical Technicians” (29-2042) and “Ambulance Drivers and Attendants, Except Emergency Medical Technicians” (53-3011).</t>
  </si>
  <si>
    <t>Health Practitioner Support Technologists and Technicians</t>
  </si>
  <si>
    <t>Assist in the provision of food service and nutritional programs, under the supervision of a dietitian. May plan and produce meals based on established guidelines, teach principles of food and nutrition, or counsel individuals.</t>
  </si>
  <si>
    <t>Prepare medications under the direction of a pharmacist. May measure, mix, count out, label, and record amounts and dosages of medications according to prescription orders.</t>
  </si>
  <si>
    <t>Care for individuals with mental or emotional conditions or disabilities, following the instructions of physicians or other health practitioners. Monitor patients’ physical and emotional well-being and report to medical staff. May participate in rehabilitation and treatment programs, help with personal hygiene, and administer oral or injectable medications.</t>
  </si>
  <si>
    <t>Provide respiratory care under the direction of respiratory therapists and physicians.</t>
  </si>
  <si>
    <t>Assist in operations, under the supervision of surgeons, registered nurses, or other surgical personnel. May help set up operating room, prepare and transport patients for surgery, adjust lights and equipment, pass instruments and other supplies to surgeons and surgeons’ assistants, hold retractors, cut sutures, and help count sponges, needles, supplies, and instruments. Excludes “Surgical Assistants” (29-9093).</t>
  </si>
  <si>
    <t>Perform medical tests in a laboratory environment for use in the treatment and diagnosis of diseases in animals. Prepare vaccines and serums for prevention of diseases. Prepare tissue samples, take blood samples, and execute laboratory tests, such as urinalysis and blood counts. Clean and sterilize instruments and materials and maintain equipment and machines. May assist a veterinarian during surgery.</t>
  </si>
  <si>
    <t>Assist ophthalmologists by performing ophthalmic clinical functions. May administer eye exams, administer eye medications, and instruct the patient in care and use of corrective lenses.</t>
  </si>
  <si>
    <t>Care for ill, injured, or convalescing patients or persons with disabilities in hospitals, nursing homes, clinics, private homes, group homes, and similar institutions. May work under the supervision of a registered nurse. Licensing required.</t>
  </si>
  <si>
    <t>Medical Records Specialists</t>
  </si>
  <si>
    <t>Compile, process, and maintain medical records of hospital and clinic patients in a manner consistent with medical, administrative, ethical, legal, and regulatory requirements of the health care system. Process, maintain, compile, and report patient information for health requirements and standards in a manner consistent with the healthcare industry's numerical coding system.</t>
  </si>
  <si>
    <t>Compile, process, and maintain medical records of hospital and clinic patients in a manner consistent with medical, administrative, ethical, legal, and regulatory requirements of the healthcare system. Classify medical and healthcare concepts, including diagnosis, procedures, medical services, and equipment, into the healthcare industry’s numerical coding system. Includes medical coders. Excludes “Health Information Technologists and Medical Registrars” (29-9021) and “File Clerks” (43-4071).</t>
  </si>
  <si>
    <t>Design, measure, fit, and adapt lenses and frames for client according to written optical prescription or specification. Assist client with inserting, removing, and caring for contact lenses. Assist client with selecting frames. Measure customer for size of eyeglasses and coordinate frames with facial and eye measurements and optical prescription. Prepare work order for optical laboratory containing instructions for grinding and mounting lenses in frames. Verify exactness of finished lens spectacles. Adjust frame and lens position to fit client. May shape or reshape frames. Includes contact lens opticians.</t>
  </si>
  <si>
    <t>Miscellaneous Health Technologists and Technicians</t>
  </si>
  <si>
    <t>Design, measure, fit, and adapt orthopedic braces, appliances or prostheses, such as limbs or facial parts for patients with disabling conditions.</t>
  </si>
  <si>
    <t>Select and fit hearing aids for customers. Administer and interpret tests of hearing. Assess hearing instrument efficacy. Take ear impressions and prepare, design, and modify ear molds. Excludes “Audiologists” (29-1181).</t>
  </si>
  <si>
    <t>All health technologists and technicians not listed separately.</t>
  </si>
  <si>
    <t>Conduct electroneurodiagnostic (END) tests such as electroencephalograms, evoked potentials, polysomnograms, or electronystagmograms. May perform nerve conduction studies.</t>
  </si>
  <si>
    <t>Assist ophthalmologists by performing ophthalmic clinical functions and ophthalmic photography. Provide instruction and supervision to other ophthalmic personnel. Assist with minor surgical procedures, applying aseptic techniques and preparing instruments. May perform eye exams, administer eye medications, and instruct patients in care and use of corrective lenses.</t>
  </si>
  <si>
    <t>Maintain and use equipment and supplies necessary to demonstrate portions of the human body on x-ray film or fluoroscopic screen for diagnostic purposes.</t>
  </si>
  <si>
    <t>Surgical Assistants</t>
  </si>
  <si>
    <t>Assist surgeons during surgery by performing duties such as tissue retraction, insertion of tubes and intravenous lines, or closure of surgical wounds. Perform preoperative and postoperative duties to facilitate patient care.</t>
  </si>
  <si>
    <t>Assist patients in obtaining services, understanding policies and making health care decisions.</t>
  </si>
  <si>
    <t>Other Healthcare Practitioners and Technical Occupations</t>
  </si>
  <si>
    <t>Review, evaluate, and analyze work environments and design programs and procedures to control, eliminate, and prevent disease or injury caused by chemical, physical, and biological agents or ergonomic factors. May conduct inspections and enforce adherence to laws and regulations governing the health and safety of individuals. May be employed in the public or private sector. Includes environmental protection officers.</t>
  </si>
  <si>
    <t>Health Information Technologists and Medical Registrars</t>
  </si>
  <si>
    <t>Apply knowledge of healthcare and information systems to assist in the design, development, and continued modification and analysis of computerized healthcare systems. Abstract, collect, and analyze treatment and followup information of patients. May educate staff and assist in problem solving to promote the implementation of the healthcare information system. May design, develop, test, and implement databases with complete history, diagnosis, treatment, and health status to help monitor diseases. Excludes “Medical Records Specialists” (29‐2072).</t>
  </si>
  <si>
    <t>Miscellaneous Health Practitioners and Technical Workers</t>
  </si>
  <si>
    <t>Evaluate and treat musculoskeletal injuries or illnesses. Provide preventive, therapeutic, emergency, and rehabilitative care. Excludes “Physical Therapists” (29-1123).</t>
  </si>
  <si>
    <t>Assess individual or family risk for a variety of inherited conditions, such as genetic disorders and birth defects. Provide information to other healthcare providers or to individuals and families concerned with the risk of inherited conditions. Advise individuals and families to support informed decisionmaking and coping methods for those at risk. May help conduct research related to genetic conditions or genetic counseling.</t>
  </si>
  <si>
    <t>Assist in operations, under the supervision of surgeons. May, in accordance with state laws, help surgeons to make incisions and close surgical sites, manipulate or remove tissues, implant surgical devices or drains, suction the surgical site, place catheters, clamp or cauterize vessels or tissue, and apply dressings to surgical site. Excludes “Registered Nurses” (29-1141) and “Surgical Technologists” (29-2055).</t>
  </si>
  <si>
    <t>Healthcare Practitioners and Technical Workers, All Other</t>
  </si>
  <si>
    <t>All healthcare practitioners and technical workers not listed separately.</t>
  </si>
  <si>
    <t>Provide prenatal care and childbirth assistance.</t>
  </si>
  <si>
    <t>Provide routine individualized healthcare such as changing bandages and dressing wounds, and applying topical medications to the elderly, convalescents, or persons with disabilities at the patient's home or in a care facility. Monitor or report changes in health status. May also provide personal care such as bathing, dressing, and grooming of patient.</t>
  </si>
  <si>
    <t>Assist mentally impaired or emotionally disturbed patients, working under direction of nursing and medical staff. May assist with daily living activities, lead patients in educational and recreational activities, or accompany patients to and from examinations and treatments. May restrain violent patients. Includes psychiatric orderlies.</t>
  </si>
  <si>
    <t>Provide basic patient care under direction of nursing staff. Perform duties such as feed, bathe, dress, groom, or move patients, or change linens. May transfer or transport patients. Includes nursing care attendants, nursing aides, and nursing attendants.</t>
  </si>
  <si>
    <t>Orderlies</t>
  </si>
  <si>
    <t>Transport patients to areas such as operating rooms or x-ray rooms using wheelchairs, stretchers, or moveable beds. May maintain stocks of supplies or clean and transport equipment.</t>
  </si>
  <si>
    <t>Home Health and Personal Care Aides; and Nursing Assistants, Orderlies, and Psychiatric Aides</t>
  </si>
  <si>
    <t>Home Health and Personal Care Aides</t>
  </si>
  <si>
    <t>Monitor the health status of an individual with disabilities or illness, and address their health-related needs, such as changing bandages, dressing wounds, or administering medication. Work is performed under the direction of offsite or intermittent onsite licensed nursing staff. Provide assistance with routine healthcare tasks or activities of daily living, such as feeding, bathing, toileting, or ambulation. May also help with tasks such as preparing meals, doing light housekeeping, and doing laundry depending on the patient’s abilities.</t>
  </si>
  <si>
    <t>Provide personalized assistance to individuals with disabilities or illness who require help with personal care and activities of daily living support (e.g., feeding, bathing, dressing, grooming, toileting, and ambulation). May also provide help with tasks such as preparing meals, doing light housekeeping, and doing laundry. Work is performed in various settings depending on the needs of the care recipient and may include locations such as their home, place of work, out in the community, or at a daytime nonresidential facility.</t>
  </si>
  <si>
    <t>Nursing Assistants, Orderlies, and Psychiatric Aides</t>
  </si>
  <si>
    <t>Provide or assist with basic care or support under the direction of onsite licensed nursing staff. Perform duties such as monitoring of health status, feeding, bathing, dressing, grooming, toileting, or ambulation of patients in a health or nursing facility. May include medication administration and other health-related tasks. Includes nursing care attendants, nursing aides, and nursing attendants. Excludes “Home Health Aides” (31-1121), “Personal Care Aides” (31-1122), “Orderlies” (31-1132), and “Psychiatric Aides” (31-1133).</t>
  </si>
  <si>
    <t>Transport patients to areas such as operating rooms or x-ray rooms using wheelchairs, stretchers, or moveable beds. May maintain stocks of supplies or clean and transport equipment. Excludes “Nursing Assistants” (31-1131). Psychiatric orderlies are included in “Psychiatric Aides” (31-1133).</t>
  </si>
  <si>
    <t>Occupational Therapy and Physical Therapist Assistants and Aides</t>
  </si>
  <si>
    <t>Occupational Therapy Assistants and Aides</t>
  </si>
  <si>
    <t>Assist occupational therapists in providing occupational therapy treatments and procedures. May, in accordance with state laws, assist in development of treatment plans, carry out routine functions, direct activity programs, and document the progress of treatments. Generally requires formal training.</t>
  </si>
  <si>
    <t>Under close supervision of an occupational therapist or occupational therapy assistant, perform only delegated, selected, or routine tasks in specific situations. These duties include preparing patient and treatment room.</t>
  </si>
  <si>
    <t>Physical Therapist Assistants and Aides</t>
  </si>
  <si>
    <t>Assist physical therapists in providing physical therapy treatments and procedures. May, in accordance with state laws, assist in the development of treatment plans, carry out routine functions, document the progress of treatment, and modify specific treatments in accordance with patient status and within the scope of treatment plans established by a physical therapist. Generally requires formal training.</t>
  </si>
  <si>
    <t>Under close supervision of a physical therapist or physical therapy assistant, perform only delegated, selected, or routine tasks in specific situations. These duties include preparing the patient and the treatment area.</t>
  </si>
  <si>
    <t>Other Healthcare Support Occupations</t>
  </si>
  <si>
    <t>Perform therapeutic massages of soft tissues and joints. May assist in the assessment of range of motion and muscle strength, or propose client therapy plans.</t>
  </si>
  <si>
    <t>Miscellaneous Healthcare Support Occupations</t>
  </si>
  <si>
    <t>Perform limited clinical duties under the direction of a dentist. Clinical duties may include equipment preparation and sterilization, preparing patients for treatment, assisting the dentist during treatment, and providing patients with instructions for oral healthcare procedures. May perform administrative duties such as scheduling appointments, maintaining medical records, billing, and coding information for insurance purposes.</t>
  </si>
  <si>
    <t>Perform administrative and certain clinical duties under the direction of a physician. Administrative duties may include scheduling appointments, maintaining medical records, billing, and coding information for insurance purposes. Clinical duties may include taking and recording vital signs and medical histories, preparing patients for examination, drawing blood, and administering medications as directed by physician. Excludes “Physician Assistants” (29-1071).</t>
  </si>
  <si>
    <t>Prepare, sterilize, install, or clean laboratory or healthcare equipment. May perform routine laboratory tasks and operate or inspect equipment.</t>
  </si>
  <si>
    <t>Transcribe medical reports recorded by physicians and other healthcare practitioners using various electronic devices, covering office visits, emergency room visits, diagnostic imaging studies, operations, chart reviews, and final summaries. Transcribe dictated reports and translate abbreviations into fully understandable form. Edit as necessary and return reports in either printed or electronic form for review and signature, or correction.</t>
  </si>
  <si>
    <t>Pharmacy Aides</t>
  </si>
  <si>
    <t>Record drugs delivered to the pharmacy, store incoming merchandise, and inform the supervisor of stock needs. May operate cash register and accept prescriptions for filling.</t>
  </si>
  <si>
    <t>Veterinary Assistants and Laboratory Animal Caretakers</t>
  </si>
  <si>
    <t>Feed, water, and examine pets and other nonfarm animals for signs of illness, disease, or injury in laboratories and animal hospitals and clinics. Clean and disinfect cages and work areas, and sterilize laboratory and surgical equipment. May provide routine postoperative care, administer medication orally or topically, or prepare samples for laboratory examination under the supervision of veterinary or laboratory animal technologists or technicians, veterinarians, or scientists. Excludes “Animal Caretakers” (39-2021).</t>
  </si>
  <si>
    <t>Draw blood for tests, transfusions, donations, or research. May explain the procedure to patients and assist in the recovery of patients with adverse reactions.</t>
  </si>
  <si>
    <t>All healthcare support workers not listed separately.</t>
  </si>
  <si>
    <t>Assist speech-language pathologists in the assessment and treatment of speech, language, voice, and fluency disorders. Implement speech and language programs or activities as planned and directed by speech-language pathologists. Monitor the use of alternative communication devices and systems.</t>
  </si>
  <si>
    <t>Endoscopy Technicians</t>
  </si>
  <si>
    <t>Maintain a sterile field to provide support for physicians and nurses during endoscopy procedures. Prepare and maintain instruments and equipment. May obtain specimens.</t>
  </si>
  <si>
    <t>Supervisors of Protective Service Workers</t>
  </si>
  <si>
    <t>First-Line Supervisors of Law Enforcement Workers</t>
  </si>
  <si>
    <t>Directly supervise and coordinate activities of correctional officers and jailers.</t>
  </si>
  <si>
    <t>Directly supervise and coordinate activities of members of police force.</t>
  </si>
  <si>
    <t>First-Line Supervisors of Firefighting and Prevention Workers</t>
  </si>
  <si>
    <t>Directly supervise and coordinate activities of workers engaged in firefighting and fire prevention and control.</t>
  </si>
  <si>
    <t>Supervise fire fighters who control and extinguish municipal fires, protect life and property, and conduct rescue efforts.</t>
  </si>
  <si>
    <t>Supervise fire fighters who control and suppress fires in forests or vacant public land.</t>
  </si>
  <si>
    <t>Miscellaneous First-Line Supervisors, Protective Service Workers</t>
  </si>
  <si>
    <t>First-Line Supervisors of Security Workers</t>
  </si>
  <si>
    <t>Directly supervise and coordinate activities of security workers and security guards.</t>
  </si>
  <si>
    <t>All protective service supervisors not listed separately above.</t>
  </si>
  <si>
    <t>Firefighting and Prevention Workers</t>
  </si>
  <si>
    <t>Firefighters</t>
  </si>
  <si>
    <t>Control and extinguish fires or respond to emergency situations where life, property, or the environment is at risk. Duties may include fire prevention, emergency medical service, hazardous material response, search and rescue, and disaster assistance.</t>
  </si>
  <si>
    <t>Control and extinguish municipal fires, protect life and property and conduct rescue efforts.</t>
  </si>
  <si>
    <t>Control and suppress fires in forests or vacant public land.</t>
  </si>
  <si>
    <t>Fire Inspectors and Investigators</t>
  </si>
  <si>
    <t>Inspect buildings to detect fire hazards and enforce local ordinances and state laws, or investigate and gather facts to determine cause of fires and explosions.</t>
  </si>
  <si>
    <t>Inspect buildings and equipment to detect fire hazards and enforce state and local regulations.</t>
  </si>
  <si>
    <t>Conduct investigations to determine causes of fires and explosions.</t>
  </si>
  <si>
    <t>Enforce fire regulations, inspect forest for fire hazards, and recommend forest fire prevention or control measures. May report forest fires and weather conditions.</t>
  </si>
  <si>
    <t>Law Enforcement Workers</t>
  </si>
  <si>
    <t>Bailiffs, Correctional Officers, and Jailers</t>
  </si>
  <si>
    <t>Maintain order in courts of law.</t>
  </si>
  <si>
    <t>Guard inmates in penal or rehabilitative institutions in accordance with established regulations and procedures. May guard prisoners in transit between jail, courtroom, prison, or other point. Includes deputy sheriffs and police who spend the majority of their time guarding prisoners in correctional institutions.</t>
  </si>
  <si>
    <t>Detectives and Criminal Investigators</t>
  </si>
  <si>
    <t>Conduct investigations related to suspected violations of federal, state, or local laws to prevent or solve crimes. Excludes “Private Detectives and Investigators” (33-9021).</t>
  </si>
  <si>
    <t>Conduct investigations to prevent crimes or solve criminal cases.</t>
  </si>
  <si>
    <t>Collect evidence at crime scene, classify and identify fingerprints, and photograph evidence for use in criminal and civil cases.</t>
  </si>
  <si>
    <t>Investigate alleged or suspected criminal violations of Federal, state, or local laws to determine if evidence is sufficient to recommend prosecution.</t>
  </si>
  <si>
    <t>Investigate and inspect persons, common carriers, goods, and merchandise, arriving in or departing from the United States or between states to detect violations of immigration and customs laws and regulations.</t>
  </si>
  <si>
    <t>Gather, analyze, or evaluate information from a variety of sources, such as law enforcement databases, surveillance, intelligence networks or geographic information systems. Use intelligence data to anticipate and prevent organized crime activities, such as terrorism.</t>
  </si>
  <si>
    <t>Patrol assigned area to prevent fish and game law violations. Investigate reports of damage to crops or property by wildlife. Compile biological data.</t>
  </si>
  <si>
    <t>Parking Enforcement Workers</t>
  </si>
  <si>
    <t>Patrol assigned area, such as public parking lot or city streets to issue tickets to overtime parking violators and illegally parked vehicles.</t>
  </si>
  <si>
    <t>Police Officers</t>
  </si>
  <si>
    <t>Police and Sheriff’s Patrol Officers</t>
  </si>
  <si>
    <t>Maintain order and protect life and property by enforcing local, tribal, state, or federal laws and ordinances. Perform a combination of the following duties: patrol a specific area; direct traffic; issue traffic summonses; investigate accidents; apprehend and arrest suspects, or serve legal processes of courts. Includes police officers working at educational institutions.</t>
  </si>
  <si>
    <t>Patrol assigned area to enforce laws and ordinances, regulate traffic, control crowds, prevent crime, and arrest violators.</t>
  </si>
  <si>
    <t>Enforce law and order in rural or unincorporated districts or serve legal processes of courts. May patrol courthouse, guard court or grand jury, or escort defendants.</t>
  </si>
  <si>
    <t>Customs and Border Protection Officers</t>
  </si>
  <si>
    <t>Protect and police railroad and transit property, employees, or passengers.</t>
  </si>
  <si>
    <t>Other Protective Service Workers</t>
  </si>
  <si>
    <t>Animal Control Workers</t>
  </si>
  <si>
    <t>Handle animals for the purpose of investigations of mistreatment, or control of abandoned, dangerous, or unattended animals.</t>
  </si>
  <si>
    <t>Gather, analyze, compile, and report information regarding individuals or organizations to clients, or detect occurrences of unlawful acts or infractions of rules in private establishment.</t>
  </si>
  <si>
    <t>Security Guards and Gambling Surveillance Officers</t>
  </si>
  <si>
    <t>Gambling Surveillance Officers and Gambling Investigators</t>
  </si>
  <si>
    <t>Observe gambling operation for irregular activities such as cheating or theft by either employees or patrons. Investigate potential threats to gambling assets such as money, chips, and gambling equipment. Act as oversight and security agent for management and customers.</t>
  </si>
  <si>
    <t>Security Guards</t>
  </si>
  <si>
    <t>Guard, patrol, or monitor premises to prevent theft, violence, or infractions of rules. May operate x-ray and metal detector equipment. Excludes “Police Officers” (33-3050) and “Transportation Security Screeners” (33-9093).</t>
  </si>
  <si>
    <t>Miscellaneous Protective Service Workers</t>
  </si>
  <si>
    <t>Crossing Guards and Flaggers</t>
  </si>
  <si>
    <t>Guide or control vehicular or pedestrian traffic at such places as streets, schools, railroad crossings, or construction sites.</t>
  </si>
  <si>
    <t>Monitor recreational areas, such as pools, beaches, or ski slopes, to provide assistance and protection to participants.</t>
  </si>
  <si>
    <t>Transportation Security Screeners</t>
  </si>
  <si>
    <t>Conduct screening of passengers, baggage, or cargo to ensure compliance with Transportation Security Administration (TSA) regulations. May operate basic security equipment such as x-ray machines and hand wands at screening checkpoints.</t>
  </si>
  <si>
    <t>School Bus Monitors</t>
  </si>
  <si>
    <t>Maintain order among students on a school bus. Duties include helping students safely board and exit and communicating behavioral problems. May perform pretrip and posttrip inspections and prepare for and assist in emergency evacuations.</t>
  </si>
  <si>
    <t>Protective Service Workers, All Other</t>
  </si>
  <si>
    <t>All protective service workers not listed separately.</t>
  </si>
  <si>
    <t>Retail Loss Prevention Specialists</t>
  </si>
  <si>
    <t>Implement procedures and systems to prevent merchandise loss. Conduct audits and investigations of employee activity. May assist in developing policies, procedures, and systems for safeguarding assets.</t>
  </si>
  <si>
    <t>Supervisors of Food Preparation and Serving Workers</t>
  </si>
  <si>
    <t>Direct and may participate in the preparation, seasoning, and cooking of salads, soups, fish, meats, vegetables, desserts, or other foods. May plan and price menu items, order supplies, and keep records and accounts.</t>
  </si>
  <si>
    <t>Directly supervise and coordinate activities of workers engaged in preparing and serving food.</t>
  </si>
  <si>
    <t>Cooks and Food Preparation Workers</t>
  </si>
  <si>
    <t>Cooks</t>
  </si>
  <si>
    <t>Cooks, Fast Food</t>
  </si>
  <si>
    <t>Prepare and cook food in a fast food restaurant with a limited menu. Duties of these cooks are limited to preparation of a few basic items and normally involve operating large-volume single-purpose cooking equipment.</t>
  </si>
  <si>
    <t>Prepare and cook large quantities of food for institutions, such as schools, hospitals, or cafeterias.</t>
  </si>
  <si>
    <t>Prepare meals in private homes. Includes personal chefs.</t>
  </si>
  <si>
    <t>Prepare, season, and cook dishes such as soups, meats, vegetables, or desserts in restaurants. May order supplies, keep records and accounts, price items on menu, or plan menu.</t>
  </si>
  <si>
    <t>Cooks, Short Order</t>
  </si>
  <si>
    <t>Prepare and cook to order a variety of foods that require only a short preparation time. May take orders from customers and serve patrons at counters or tables. Excludes “Cooks, Fast Food” (35-2011).</t>
  </si>
  <si>
    <t>All cooks not listed separately.</t>
  </si>
  <si>
    <t>Food Preparation Workers</t>
  </si>
  <si>
    <t>Perform a variety of food preparation duties other than cooking, such as preparing cold foods and shellfish, slicing meat, and brewing coffee or tea.</t>
  </si>
  <si>
    <t>Food and Beverage Serving Workers</t>
  </si>
  <si>
    <t>Mix and serve drinks to patrons, directly or through waitstaff.</t>
  </si>
  <si>
    <t>Fast Food and Counter Workers</t>
  </si>
  <si>
    <t>Combined Food Preparation and Serving Workers, Including Fast Food</t>
  </si>
  <si>
    <t>Perform duties which combine preparing and serving food and nonalcoholic beverages.</t>
  </si>
  <si>
    <t>Counter Attendants, Cafeteria, Food Concession, and Coffee Shop</t>
  </si>
  <si>
    <t>Serve food to diners at counter or from a steam table.</t>
  </si>
  <si>
    <t>Baristas</t>
  </si>
  <si>
    <t>Prepare or serve specialty coffee or other beverages. Serve food such as baked goods or sandwiches to patrons.</t>
  </si>
  <si>
    <t>Perform duties such as taking orders and serving food and beverages. Serve customers at counter or from a steam table. May take payment. May prepare food and beverages. Counter attendants who also wait tables are included in “Waiters and Waitresses” (35-3031),</t>
  </si>
  <si>
    <t>Waiters and Waitresses</t>
  </si>
  <si>
    <t>Take orders and serve food and beverages to patrons at tables in dining establishment. Excludes “Fast Food and Counter Workers” (35-3023).</t>
  </si>
  <si>
    <t>Food Servers, Nonrestaurant</t>
  </si>
  <si>
    <t>Serve food to individuals outside of a restaurant environment, such as in hotel rooms, hospital rooms, residential care facilities, or cars. Excludes “Fast Food and Counter Workers” (35-3023) and “Door-to-Door Sales Workers, News and Street Vendors, and Related Workers” (41-9091).</t>
  </si>
  <si>
    <t>Other Food Preparation and Serving Related Workers</t>
  </si>
  <si>
    <t>Dining Room and Cafeteria Attendants and Bartender Helpers</t>
  </si>
  <si>
    <t>Facilitate food service. Clean tables; remove dirty dishes; replace soiled table linens; set tables; replenish supply of clean linens, silverware, glassware, and dishes; supply service bar with food; and serve items such as water, condiments, and coffee to patrons.</t>
  </si>
  <si>
    <t>Dishwashers</t>
  </si>
  <si>
    <t>Clean dishes, kitchen, food preparation equipment, or utensils.</t>
  </si>
  <si>
    <t>Hosts and Hostesses, Restaurant, Lounge, and Coffee Shop</t>
  </si>
  <si>
    <t>Welcome patrons, seat them at tables or in lounge, and help ensure quality of facilities and service.</t>
  </si>
  <si>
    <t>Miscellaneous Food Preparation and Serving Related Workers</t>
  </si>
  <si>
    <t>Food Preparation and Serving Related Workers, All Other</t>
  </si>
  <si>
    <t>All food preparation and serving related workers not listed separately.</t>
  </si>
  <si>
    <t>Supervisors of Building and Grounds Cleaning and Maintenance Workers</t>
  </si>
  <si>
    <t>First-Line Supervisors of Building and Grounds Cleaning and Maintenance Workers</t>
  </si>
  <si>
    <t>Directly supervise and coordinate work activities of cleaning personnel in hotels, hospitals, offices, and other establishments.</t>
  </si>
  <si>
    <t>Directly supervise and coordinate activities of workers engaged in landscaping or groundskeeping activities. Work may involve reviewing contracts to ascertain service, machine, and workforce requirements; answering inquiries from potential customers regarding methods, material, and price ranges; and preparing estimates according to labor, material, and machine costs.</t>
  </si>
  <si>
    <t>Building Cleaning and Pest Control Workers</t>
  </si>
  <si>
    <t>Building Cleaning Workers</t>
  </si>
  <si>
    <t>Janitors and Cleaners, Except Maids and Housekeeping Cleaners</t>
  </si>
  <si>
    <t>Keep buildings in clean and orderly condition. Perform heavy cleaning duties, such as cleaning floors, shampooing rugs, washing walls and glass, and removing rubbish. Duties may include tending furnace and boiler, performing routine maintenance activities, notifying management of need for repairs, and cleaning snow or debris from sidewalk.</t>
  </si>
  <si>
    <t>Maids and Housekeeping Cleaners</t>
  </si>
  <si>
    <t>Perform any combination of light cleaning duties to maintain private households or commercial establishments, such as hotels and hospitals, in a clean and orderly manner. Duties may include making beds, replenishing linens, cleaning rooms and halls, and vacuuming.</t>
  </si>
  <si>
    <t>Building Cleaning Workers, All Other</t>
  </si>
  <si>
    <t>All building cleaning workers not listed separately.</t>
  </si>
  <si>
    <t>Pest Control Workers</t>
  </si>
  <si>
    <t>Apply or release chemical solutions or toxic gases and set traps to kill or remove pests and vermin that infest buildings and surrounding areas.</t>
  </si>
  <si>
    <t>Grounds Maintenance Workers</t>
  </si>
  <si>
    <t>Landscaping and Groundskeeping Workers</t>
  </si>
  <si>
    <t>Landscape or maintain grounds of property using hand or power tools or equipment. Workers typically perform a variety of tasks, which may include any combination of the following: sod laying, mowing, trimming, planting, watering, fertilizing, digging, raking, sprinkler installation, and installation of mortarless segmental concrete masonry wall units. Excludes “Farmworkers and Laborers, Crop, Nursery, and Greenhouse” (45-2092).</t>
  </si>
  <si>
    <t>Mix or apply pesticides, herbicides, fungicides, or insecticides through sprays, dusts, vapors, soil incorporation, or chemical application on trees, shrubs, lawns, or crops. Usually requires specific training and state or federal certification. Crop dusters are included in “Commercial Pilots” (53-2012).</t>
  </si>
  <si>
    <t>Tree Trimmers and Pruners</t>
  </si>
  <si>
    <t>Using sophisticated climbing and rigging techniques, cut away dead or excess branches from trees or shrubs to maintain right-of-way for roads, sidewalks, or utilities, or to improve appearance, health, and value of tree. Prune or treat trees or shrubs using handsaws, hand pruners, clippers, and power pruners. Works off the ground in the tree canopy and may use truck-mounted lifts. Excludes workers who primarily perform duties of “Landscaping and Groundskeeping Workers” (37-3011) and “Pesticide Handlers, Sprayers, and Applicators, Vegetation” (37-3012).</t>
  </si>
  <si>
    <t>Grounds Maintenance Workers, All Other</t>
  </si>
  <si>
    <t>All grounds maintenance workers not listed separately.</t>
  </si>
  <si>
    <t>Supervisors of Personal Care and Service Workers</t>
  </si>
  <si>
    <t>First-Line Supervisors of Entertainment and Recreation Workers</t>
  </si>
  <si>
    <t>Supervise and coordinate activities of workers in assigned gaming areas. Circulate among tables and observe operations. Ensure that stations and games are covered for each shift. May explain and interpret operating rules of house to patrons. May plan and organize activities and services for guests in hotels/casinos. May address service complaints.</t>
  </si>
  <si>
    <t>Supervise and coordinate activities of slot department workers to provide service to patrons. Handle and settle complaints of players. Verify and pay off jackpots. Reset slot machines after payoffs. Make repairs or adjustments to slot machines or recommend removal of slot machines for repair. Report hazards and enforce safety rules.</t>
  </si>
  <si>
    <t>First-Line Supervisors of Gambling Services Workers</t>
  </si>
  <si>
    <t>Directly supervise and coordinate activities of workers in assigned gambling areas. May circulate among tables, observe operations, and ensure that stations and games are covered for each shift. May verify and pay off jackpots. May reset slot machines after payoffs and make repairs or adjustments to slot machines or recommend removal of slot machines for repair. May plan and organize activities and services for guests in hotels/casinos.</t>
  </si>
  <si>
    <t>First-Line Supervisors of Entertainment and Recreation Workers, Except Gambling Services</t>
  </si>
  <si>
    <t>Directly supervise and coordinate activities of entertainment and recreation related workers.</t>
  </si>
  <si>
    <t>Directly supervise and coordinate activities of personal service workers, such as flight attendants, hairdressers, or caddies.</t>
  </si>
  <si>
    <t>Supervise and coordinate activities of personal service workers.</t>
  </si>
  <si>
    <t>Animal Care and Service Workers</t>
  </si>
  <si>
    <t>Train animals for riding, harness, security, performance, or obedience, or for assisting persons with disabilities. Accustom animals to human voice and contact, and condition animals to respond to commands. Train animals according to prescribed standards for show or competition. May train animals to carry pack loads or work as part of pack team.</t>
  </si>
  <si>
    <t>Animal Caretakers</t>
  </si>
  <si>
    <t>Feed, water, groom, bathe, exercise, or otherwise provide care to promote and maintain the well-being of pets and other animals that are not raised for consumption, such as dogs, cats, race horses, ornamental fish or birds, zoo animals, and mice. Work in settings such as kennels, animal shelters, zoos, circuses, and aquariums. May keep records of feedings, treatments, and animals received or discharged. May clean, disinfect, and repair cages, pens, or fish tanks. Excludes “Veterinary Assistants and Laboratory Animal Caretakers” (31-9096) and “Farmworkers, Farm, Ranch, and Aquacultural Animals” (45-2093).</t>
  </si>
  <si>
    <t>Entertainment Attendants and Related Workers</t>
  </si>
  <si>
    <t>Gambling Services Workers</t>
  </si>
  <si>
    <t>Gambling Dealers</t>
  </si>
  <si>
    <t>Operate table games. Stand or sit behind table and operate games of chance by dispensing the appropriate number of cards or blocks to players, or operating other gambling equipment. Distribute winnings or collect players’ money or chips. May compare the house’s hand against players’ hands.</t>
  </si>
  <si>
    <t>Gambling and Sports Book Writers and Runners</t>
  </si>
  <si>
    <t>Post information enabling patrons to wager on various races and sporting events. Assist in the operation of games such as keno and bingo. May operate random number-generating equipment and announce the numbers for patrons. Receive, verify, and record patrons’ wagers. Scan and process winning tickets presented by patrons and pay out winnings for those wagers.</t>
  </si>
  <si>
    <t>Gambling Service Workers, All Other</t>
  </si>
  <si>
    <t>All gambling service workers not listed separately.</t>
  </si>
  <si>
    <t>Motion Picture Projectionists</t>
  </si>
  <si>
    <t>Set up and operate motion picture projection and related sound reproduction equipment.</t>
  </si>
  <si>
    <t>Ushers, Lobby Attendants, and Ticket Takers</t>
  </si>
  <si>
    <t>Assist patrons at entertainment events by performing duties, such as collecting admission tickets and passes from patrons, assisting in finding seats, searching for lost articles, and helping patrons locate such facilities as restrooms and telephones.</t>
  </si>
  <si>
    <t>Miscellaneous Entertainment Attendants and Related Workers</t>
  </si>
  <si>
    <t>Amusement and Recreation Attendants</t>
  </si>
  <si>
    <t>Perform a variety of attending duties at amusement or recreation facility. May schedule use of recreation facilities, maintain and provide equipment to participants of sporting events or recreational pursuits, or operate amusement concessions and rides.</t>
  </si>
  <si>
    <t>Costume Attendants</t>
  </si>
  <si>
    <t>Select, fit, and take care of costumes for cast members, and aid entertainers. May assist with multiple costume changes during performances.</t>
  </si>
  <si>
    <t>Locker Room, Coatroom, and Dressing Room Attendants</t>
  </si>
  <si>
    <t>Provide personal items to patrons or customers in locker rooms, dressing rooms, or coatrooms.</t>
  </si>
  <si>
    <t>Entertainment Attendants and Related Workers, All Other</t>
  </si>
  <si>
    <t>All entertainment attendants and related workers not listed separately.</t>
  </si>
  <si>
    <t>Funeral Service Workers</t>
  </si>
  <si>
    <t>Embalmers and Crematory Operators</t>
  </si>
  <si>
    <t>Prepare bodies for interment in conformity with legal requirements.</t>
  </si>
  <si>
    <t>Crematory Operators</t>
  </si>
  <si>
    <t>Operate crematory equipment to reduce human or animal remains to bone fragments in accordance with state and local regulations. Duties may include preparing the body for cremation and performing general maintenance on crematory equipment. May use traditional flame-based cremation, calcination, or alkaline hydrolysis.</t>
  </si>
  <si>
    <t>Funeral Attendants</t>
  </si>
  <si>
    <t>Perform a variety of tasks during funeral, such as placing casket in parlor or chapel prior to service, arranging floral offerings or lights around casket, directing or escorting mourners, closing casket, and issuing and storing funeral equipment.</t>
  </si>
  <si>
    <t>Morticians, Undertakers, and Funeral Arrangers</t>
  </si>
  <si>
    <t>Perform various tasks to arrange and direct individual funeral services, such as coordinating transportation of body to mortuary, interviewing family or other authorized person to arrange details, selecting pallbearers, aiding with the selection of officials for religious rites, and providing transportation for mourners. Excludes “Funeral Home Managers” (11-9171).</t>
  </si>
  <si>
    <t>Personal Appearance Workers</t>
  </si>
  <si>
    <t>Barbers, Hairdressers, Hairstylists and Cosmetologists</t>
  </si>
  <si>
    <t>Provide barbering services, such as cutting, trimming, shampooing, and styling hair; trimming beards; or giving shaves.</t>
  </si>
  <si>
    <t>Provide beauty services, such as cutting, coloring, and styling hair, and massaging and treating scalp. May shampoo hair, apply makeup, dress wigs, remove hair, and provide nail and skincare services. Excludes “Makeup Artists, Theatrical and Performance” (39-5091), “Manicurists and Pedicurists” (39-5092), and “Skincare Specialists” (39-5094).</t>
  </si>
  <si>
    <t>Miscellaneous Personal Appearance Workers</t>
  </si>
  <si>
    <t>Apply makeup to performers to reflect period, setting, and situation of their role.</t>
  </si>
  <si>
    <t>Clean and shape customers’ fingernails and toenails. May polish or decorate nails.</t>
  </si>
  <si>
    <t>Shampooers</t>
  </si>
  <si>
    <t>Shampoo and rinse customers’ hair.</t>
  </si>
  <si>
    <t>Provide skincare treatments to face and body to enhance an individual’s appearance. Includes electrologists and laser hair removal specialists.</t>
  </si>
  <si>
    <t>Baggage Porters, Bellhops, and Concierges</t>
  </si>
  <si>
    <t>Baggage Porters and Bellhops</t>
  </si>
  <si>
    <t>Handle baggage for travelers at transportation terminals or for guests at hotels or similar establishments.</t>
  </si>
  <si>
    <t>Concierges</t>
  </si>
  <si>
    <t>Assist patrons at hotel, apartment, or office building with personal services. May take messages; arrange or give advice on transportation, business services, or entertainment; or monitor guest requests for housekeeping and maintenance.</t>
  </si>
  <si>
    <t>Tour and Travel Guides</t>
  </si>
  <si>
    <t>Tour Guides and Escorts</t>
  </si>
  <si>
    <t>Escort individuals or groups on sightseeing tours or through places of interest, such as industrial establishments, public buildings, and art galleries.</t>
  </si>
  <si>
    <t>Plan, organize, and conduct long-distance travel, tours, and expeditions for individuals and groups.</t>
  </si>
  <si>
    <t>Other Personal Care and Service Workers</t>
  </si>
  <si>
    <t>Attend to children at schools, businesses, private households, and childcare institutions. Perform a variety of tasks, such as dressing, feeding, bathing, and overseeing play. Excludes “Preschool Teachers, Except Special Education” (25-2011) and “Teaching Assistants, Preschool, Elementary, Middle, and Secondary School, Except Special Education” (25-9042).</t>
  </si>
  <si>
    <t>Care for children in private households and provide support and expertise to parents in satisfying children's physical, emotional, intellectual, and social needs. Duties may include meal planning and preparation, laundry and clothing care, organization of play activities and outings, discipline, intellectual stimulation, language activities, and transportation.</t>
  </si>
  <si>
    <t>Assist the elderly, convalescents, or persons with disabilities with daily living activities at the person's home or in a care facility. Duties performed at a place of residence may include keeping house (making beds, doing laundry, washing dishes) and preparing meals. May provide assistance at non-residential care facilities. May advise families, the elderly, convalescents, and persons with disabilities regarding such things as nutrition, cleanliness, and household activities.</t>
  </si>
  <si>
    <t>Recreation and Fitness Workers</t>
  </si>
  <si>
    <t>Exercise Trainers and Group Fitness Instructors</t>
  </si>
  <si>
    <t>Instruct or coach groups or individuals in exercise activities for the primary purpose of personal fitness. Demonstrate techniques and form, observe participants, and explain to them corrective measures necessary to improve their skills. Develop and implement individualized approaches to exercise. Excludes “Educational Instruction and Library Occupations” (25-0000), “Coaches and Scouts” (27-2022), and “Athletic Trainers” (29-9091).</t>
  </si>
  <si>
    <t>Recreation Workers</t>
  </si>
  <si>
    <t>Conduct recreation activities with groups in public, private, or volunteer agencies or recreation facilities. Organize and promote activities, such as arts and crafts, sports, games, music, dramatics, social recreation, camping, and hobbies, taking into account the needs and interests of individual members.</t>
  </si>
  <si>
    <t>Residential Advisors</t>
  </si>
  <si>
    <t>Coordinate activities in resident facilities in secondary school and college dormitories, group homes, or similar establishments. Order supplies and determine need for maintenance, repairs, and furnishings. May maintain household records and assign rooms. May assist residents with problem solving or refer them to counseling resources.</t>
  </si>
  <si>
    <t>Miscellaneous Personal Care and Service Workers</t>
  </si>
  <si>
    <t>Personal Care and Service Workers, All Other</t>
  </si>
  <si>
    <t>All personal care and service workers not listed separately.</t>
  </si>
  <si>
    <t>Supervisors of Sales Workers</t>
  </si>
  <si>
    <t>First-Line Supervisors of Sales Workers</t>
  </si>
  <si>
    <t>Directly supervise and coordinate activities of retail sales workers in an establishment or department. Duties may include management functions, such as purchasing, budgeting, accounting, and personnel work, in addition to supervisory duties.</t>
  </si>
  <si>
    <t>Directly supervise and coordinate activities of sales workers other than retail sales workers. May perform duties such as budgeting, accounting, and personnel work, in addition to supervisory duties.</t>
  </si>
  <si>
    <t>Retail Sales Workers</t>
  </si>
  <si>
    <t>Cashiers</t>
  </si>
  <si>
    <t>Receive and disburse money in establishments other than financial institutions. May use electronic scanners, cash registers, or related equipment. May process credit or debit card transactions and validate checks. Excludes “Gambling Change Persons and Booth Cashiers” (41-2012).</t>
  </si>
  <si>
    <t>Gambling Change Persons and Booth Cashiers</t>
  </si>
  <si>
    <t>Exchange coins, tokens, and chips for patrons’ money. May issue payoffs and obtain customer’s signature on receipt. May operate a booth in the slot machine area and furnish change persons with money bank at the start of the shift, or count and audit money in drawers. Excludes “Cashiers” (41-2011).</t>
  </si>
  <si>
    <t>Counter and Rental Clerks and Parts Salespersons</t>
  </si>
  <si>
    <t>Counter and Rental Clerks</t>
  </si>
  <si>
    <t>Receive orders, generally in person, for repairs, rentals, and services. May describe available options, compute cost, and accept payment. Excludes “Fast Food and Counter Workers” (35-3023), “Hotel, Motel, and Resort Desk Clerks” (43-4081), “Order Clerks” (43-4151), and “Reservation and Transportation Ticket Agents and Travel Clerks” (43-4181).</t>
  </si>
  <si>
    <t>Sell spare and replacement parts and equipment in repair shop or parts store.</t>
  </si>
  <si>
    <t>Retail Salespersons</t>
  </si>
  <si>
    <t>Sell merchandise, such as furniture, motor vehicles, appliances, or apparel to consumers. Excludes “Cashiers” (41-2011).</t>
  </si>
  <si>
    <t>Sales Representatives, Services</t>
  </si>
  <si>
    <t>Sell or solicit advertising space, time, or media in publications, signage, TV, radio, or Internet establishments or public spaces.</t>
  </si>
  <si>
    <t>Sell life, property, casualty, health, automotive, or other types of insurance. May refer clients to independent brokers, work as an independent broker, or be employed by an insurance company.</t>
  </si>
  <si>
    <t>Securities, Commodities, and Financial Services Sales Agents</t>
  </si>
  <si>
    <t>Buy and sell securities or commodities in investment and trading firms, or provide financial services to businesses and individuals. May advise customers about stocks, bonds, mutual funds, commodities, and market conditions.</t>
  </si>
  <si>
    <t>Buy and sell securities in investment and trading firms and develop and implement financial plans for individuals, businesses, and organizations.</t>
  </si>
  <si>
    <t>Sell financial services, such as loan, tax, and securities counseling to customers of financial institutions and business establishments.</t>
  </si>
  <si>
    <t>Buy and sell securities and commodities to transfer debt, capital, or risk. Establish and negotiate unit prices and terms of sale.</t>
  </si>
  <si>
    <t>Plan and sell transportation and accommodations for customers. Determine destination, modes of transportation, travel dates, costs, and accommodations required. May also describe, plan, and arrange itineraries and sell tour packages. May assist in resolving clients’ travel problems.</t>
  </si>
  <si>
    <t>Miscellaneous Sales Representatives, Services</t>
  </si>
  <si>
    <t>Sales Representatives of Services, Except Advertising, Insurance, Financial Services, and Travel</t>
  </si>
  <si>
    <t>Sell services to individuals or businesses. May describe options or resolve client problems. Excludes “Advertising Sales Agents” (41-3011), “Insurance Sales Agents” (41-3021), “Securities, Commodities, and Financial Services Sales Agents” (41-3031), “Travel Agents” (41-3041), “Sales Representatives, Wholesale and Manufacturing” (41-4010), and “Telemarketers” (41-9041).</t>
  </si>
  <si>
    <t>Sales Representatives, Services, All Other</t>
  </si>
  <si>
    <t>All services sales representatives not listed separately.</t>
  </si>
  <si>
    <t>Buy or sell energy products on the behalf of residential or commercial customers or utilities. Negotiate and oversee contracts for energy sales.</t>
  </si>
  <si>
    <t>Sales Representatives, Wholesale and Manufacturing</t>
  </si>
  <si>
    <t>Sell goods for wholesalers or manufacturers where technical or scientific knowledge is required in such areas as biology, engineering, chemistry, and electronics, normally obtained from at least 2 years of postsecondary education. Excludes “Sales Engineers” (41-9031).</t>
  </si>
  <si>
    <t>Contact new or existing customers to determine their solar equipment needs, suggest systems or equipment, or estimate costs.</t>
  </si>
  <si>
    <t>Sell goods for wholesalers or manufacturers to businesses or groups of individuals. Work requires substantial knowledge of items sold.</t>
  </si>
  <si>
    <t>Other Sales and Related Workers</t>
  </si>
  <si>
    <t>Models, Demonstrators, and Product Promoters</t>
  </si>
  <si>
    <t>Demonstrate merchandise and answer questions for the purpose of creating public interest in buying the product. May sell demonstrated merchandise.</t>
  </si>
  <si>
    <t>Model garments or other apparel and accessories for prospective buyers at fashion shows, private showings, or retail establishments. May pose for photos to be used in magazines or advertisements. May pose as subject for paintings, sculptures, and other types of artistic expression.</t>
  </si>
  <si>
    <t>Real Estate Brokers and Sales Agents</t>
  </si>
  <si>
    <t>Operate real estate office, or work for commercial real estate firm, overseeing real estate transactions. Other duties usually include selling real estate or renting properties and arranging loans.</t>
  </si>
  <si>
    <t>Rent, buy, or sell property for clients. Perform duties such as study property listings, interview prospective clients, accompany clients to property site, discuss conditions of sale, and draw up real estate contracts. Includes agents who represent buyer.</t>
  </si>
  <si>
    <t>Sales Engineers</t>
  </si>
  <si>
    <t>Sell business goods or services, the selling of which requires a technical background equivalent to a baccalaureate degree in engineering. Excludes “Engineers” (17-2011 through 17-2199) whose primary function is not marketing or sales.</t>
  </si>
  <si>
    <t>Telemarketers</t>
  </si>
  <si>
    <t>Solicit donations or orders for goods or services over the telephone.</t>
  </si>
  <si>
    <t>Miscellaneous Sales and Related Workers</t>
  </si>
  <si>
    <t>Door-to-Door Sales Workers, News and Street Vendors, and Related Workers</t>
  </si>
  <si>
    <t>Sell goods or services door-to-door or on the street.</t>
  </si>
  <si>
    <t>All sales and related workers not listed separately.</t>
  </si>
  <si>
    <t>Supervisors of Office and Administrative Support Workers</t>
  </si>
  <si>
    <t>Directly supervise and coordinate the activities of clerical and administrative support workers.</t>
  </si>
  <si>
    <t>Communications Equipment Operators</t>
  </si>
  <si>
    <t>Switchboard Operators, Including Answering Service</t>
  </si>
  <si>
    <t>Operate telephone business systems equipment or switchboards to relay incoming, outgoing, and interoffice calls. May supply information to callers and record messages.</t>
  </si>
  <si>
    <t>Telephone Operators</t>
  </si>
  <si>
    <t>Provide information by accessing alphabetical, geographical, or other directories. Assist customers with special billing requests, such as charges to a third party and credits or refunds for incorrectly dialed numbers or bad connections. May handle emergency calls and assist children or people with physical disabilities to make telephone calls.</t>
  </si>
  <si>
    <t>Miscellaneous Communications Equipment Operators</t>
  </si>
  <si>
    <t>Communications Equipment Operators, All Other</t>
  </si>
  <si>
    <t>All communications equipment operators not listed separately.</t>
  </si>
  <si>
    <t>Financial Clerks</t>
  </si>
  <si>
    <t>Locate and notify customers of delinquent accounts by mail, telephone, or personal visit to solicit payment. Duties include receiving payment and posting amount to customer’s account, preparing statements to credit department if customer fails to respond, initiating repossession proceedings or service disconnection, and keeping records of collection and status of accounts.</t>
  </si>
  <si>
    <t>Billing and Posting Clerks</t>
  </si>
  <si>
    <t>Compile, compute, and record billing, accounting, statistical, and other numerical data for billing purposes. Prepare billing invoices for services rendered or for delivery or shipment of goods. Excludes “Medical Records Specialists” (29-2072).</t>
  </si>
  <si>
    <t>Statement Clerks</t>
  </si>
  <si>
    <t>Prepare and distribute bank statements to customers, answer inquiries, and reconcile discrepancies in records and accounts.</t>
  </si>
  <si>
    <t>Billing, Cost, and Rate Clerks</t>
  </si>
  <si>
    <t>Compile data, compute fees and charges, and prepare invoices for billing purposes. Duties include computing costs and calculating rates for goods, services, and shipment of goods; posting data; and keeping other relevant records. May involve use of computer or typewriter, calculator, and adding and bookkeeping machines.</t>
  </si>
  <si>
    <t>Compute, classify, and record numerical data to keep financial records complete. Perform any combination of routine calculating, posting, and verifying duties to obtain primary financial data for use in maintaining accounting records. May also check the accuracy of figures, calculations, and postings pertaining to business transactions recorded by other workers. Excludes “Payroll and Timekeeping Clerks” (43-3051).</t>
  </si>
  <si>
    <t>Gambling Cage Workers</t>
  </si>
  <si>
    <t>In a gambling establishment, conduct financial transactions for patrons. Accept patron’s credit application and verify credit references to provide check-cashing authorization or to establish house credit accounts. May reconcile daily summaries of transactions to balance books. May sell gambling chips, tokens, or tickets to patrons, or to other workers for resale to patrons. May convert gambling chips, tokens, or tickets to currency upon patron’s request. May use a cash register or computer to record transaction.</t>
  </si>
  <si>
    <t>Compile and record employee time and payroll data. May compute employees’ time worked, production, and commission. May compute and post wages and deductions, or prepare paychecks. Excludes “Bookkeeping, Accounting, and Auditing Clerks” (43-3031).</t>
  </si>
  <si>
    <t>Compile information and records to draw up purchase orders for procurement of materials and services. Excludes “Wholesale and Retail Buyers, Except Farm Products” (13-1022).</t>
  </si>
  <si>
    <t>Receive and pay out money. Keep records of money and negotiable instruments involved in a financial institution’s various transactions.</t>
  </si>
  <si>
    <t>Miscellaneous Financial Clerks</t>
  </si>
  <si>
    <t>Financial Clerks, All Other</t>
  </si>
  <si>
    <t>All financial clerks not listed separately.</t>
  </si>
  <si>
    <t>Information and Record Clerks</t>
  </si>
  <si>
    <t>Perform duties related to the purchase, sale, or holding of securities. Duties include writing orders for stock purchases or sales, computing transfer taxes, verifying stock transactions, accepting and delivering securities, tracking stock price fluctuations, computing equity, distributing dividends, and keeping records of daily transactions and holdings.</t>
  </si>
  <si>
    <t>Correspondence Clerks</t>
  </si>
  <si>
    <t>Compose letters or electronic correspondence in reply to requests for merchandise, damage claims, credit and other information, delinquent accounts, incorrect billings, or unsatisfactory services. Duties may include gathering data to formulate reply and preparing correspondence.</t>
  </si>
  <si>
    <t>Court, Municipal, and License Clerks</t>
  </si>
  <si>
    <t>Perform clerical duties for courts of law, municipalities, or governmental licensing agencies and bureaus. May prepare docket of cases to be called; secure information for judges and court; prepare draft agendas or bylaws for town or city council; answer official correspondence; keep fiscal records and accounts; issue licenses or permits; and record data, administer tests, or collect fees. Clerks of Court are classified in “Managers, All Other” (11-9199).</t>
  </si>
  <si>
    <t>Court Clerks</t>
  </si>
  <si>
    <t>Perform clerical duties in court of law; prepare docket of cases to be called; secure information for judges; and contact witnesses, attorneys, and litigants to obtain information for court.</t>
  </si>
  <si>
    <t>Municipal Clerks</t>
  </si>
  <si>
    <t>Draft agendas and bylaws for town or city council; record minutes of council meetings; answer official correspondence; keep fiscal records and accounts; and prepare reports on civic needs.</t>
  </si>
  <si>
    <t>License Clerks</t>
  </si>
  <si>
    <t>Issue licenses or permits to qualified applicants. Obtain necessary information, record data, advise applicants on requirements, collect fees, and issue licenses. May conduct oral, written, visual, or performance testing.</t>
  </si>
  <si>
    <t>Credit Authorizers, Checkers, and Clerks</t>
  </si>
  <si>
    <t>Authorize credit charges against customers’ accounts. Investigate history and credit standing of individuals or business establishments applying for credit. May interview applicants to obtain personal and financial data, determine credit worthiness, process applications, and notify customers of acceptance or rejection of credit.</t>
  </si>
  <si>
    <t>Authorize credit charges against customers' accounts.</t>
  </si>
  <si>
    <t>Investigate history and credit standing of individuals or business establishments applying for credit. Telephone or write to credit departments of business and service establishments to obtain information about applicant's credit standing.</t>
  </si>
  <si>
    <t>Interact with customers to provide basic or scripted information in response to routine inquiries about products and services. May handle and resolve general complaints. Excludes individuals whose duties are primarily installation, sales, repair, and technical support.</t>
  </si>
  <si>
    <t>Determine eligibility of persons applying to receive assistance from government programs and agency resources, such as welfare, unemployment benefits, social security, and public housing.</t>
  </si>
  <si>
    <t>File Clerks</t>
  </si>
  <si>
    <t>File correspondence, cards, invoices, receipts, and other records in alphabetical or numerical order or according to the filing system used. Locate and remove material from file when requested.</t>
  </si>
  <si>
    <t>Hotel, Motel, and Resort Desk Clerks</t>
  </si>
  <si>
    <t>Accommodate hotel, motel, and resort patrons by registering and assigning rooms to guests, issuing room keys or cards, transmitting and receiving messages, keeping records of occupied rooms and guests’ accounts, making and confirming reservations, and presenting statements to and collecting payments from departing guests.</t>
  </si>
  <si>
    <t>Interviewers, Except Eligibility and Loan</t>
  </si>
  <si>
    <t>Interview persons by telephone, mail, in person, or by other means for the purpose of completing forms, applications, or questionnaires. Ask specific questions, record answers, and assist persons with completing form. May sort, classify, and file forms.</t>
  </si>
  <si>
    <t>Library Assistants, Clerical</t>
  </si>
  <si>
    <t>Compile records, and sort, shelve, issue, and receive library materials such as books, electronic media, pictures, cards, slides and microfilm. Locate library materials for loan and replace material in shelving area, stacks, or files according to identification number and title. Register patrons to permit them to borrow books, periodicals, and other library materials. Excludes “Library Technicians” (25-4031).</t>
  </si>
  <si>
    <t>Interview loan applicants to elicit information; investigate applicants’ backgrounds and verify references; prepare loan request papers; and forward findings, reports, and documents to appraisal department. Review loan papers to ensure completeness, and complete transactions between loan establishment, borrowers, and sellers upon approval of loan.</t>
  </si>
  <si>
    <t>Interview persons desiring to open accounts in financial institutions. Explain account services available to prospective customers and assist them in preparing applications.</t>
  </si>
  <si>
    <t>Order Clerks</t>
  </si>
  <si>
    <t>Receive and process incoming orders for materials, merchandise, classified ads, or services such as repairs, installations, or rental of facilities. Generally receives orders via mail, phone, fax, or other electronic means. Duties include informing customers of receipt, prices, shipping dates, and delays; preparing contracts; and handling complaints. Excludes “Dispatchers, Except Police, Fire, and Ambulance” (43-5032) who both dispatch and take orders for services.</t>
  </si>
  <si>
    <t>Human Resources Assistants, Except Payroll and Timekeeping</t>
  </si>
  <si>
    <t>Compile and keep personnel records. Record data for each employee, such as address, weekly earnings, absences, amount of sales or production, supervisory reports, and date of and reason for termination. May prepare reports for employment records, file employment records, or search employee files and furnish information to authorized persons.</t>
  </si>
  <si>
    <t>Answer inquiries and provide information to the general public, customers, visitors, and other interested parties regarding activities conducted at establishment and location of departments, offices, and employees within the organization. Excludes “Switchboard Operators, Including Answering Service” (43-2011).</t>
  </si>
  <si>
    <t>Reservation and Transportation Ticket Agents and Travel Clerks</t>
  </si>
  <si>
    <t>Make and confirm reservations for transportation or lodging, or sell transportation tickets. May check baggage and direct passengers to designated concourse, pier, or track; deliver tickets and contact individuals and groups to inform them of package tours; or provide tourists with travel or transportation information. Excludes "Cashiers” (41-2011), "Travel Agents” (41-3041), and "Hotel, Motel, and Resort Desk Clerks” (43-4081) who sell tickets for local transportation.</t>
  </si>
  <si>
    <t>Miscellaneous Information and Record Clerks</t>
  </si>
  <si>
    <t>Information and Record Clerks, All Other</t>
  </si>
  <si>
    <t>All information and record clerks not listed separately.</t>
  </si>
  <si>
    <t>Material Recording, Scheduling, Dispatching, and Distributing Workers</t>
  </si>
  <si>
    <t>Expedite and route movement of incoming and outgoing cargo and freight shipments in airline, train, and trucking terminals and shipping docks. Take orders from customers and arrange pickup of freight and cargo for delivery to loading platform. Prepare and examine bills of lading to determine shipping charges and tariffs.</t>
  </si>
  <si>
    <t>Research rates, routings, or modes of transport for shipment of products. Maintain awareness of regulations affecting the international movement of cargo. Make arrangements for additional services, such as storage or inland transportation.</t>
  </si>
  <si>
    <t>Couriers and Messengers</t>
  </si>
  <si>
    <t>Pick up and deliver messages, documents, packages, and other items between offices or departments within an establishment or directly to other business concerns, traveling by foot, bicycle, motorcycle, automobile, or public conveyance. Excludes “Light Truck Drivers” (53-3033).</t>
  </si>
  <si>
    <t>Dispatchers</t>
  </si>
  <si>
    <t>Public Safety Telecommunicators</t>
  </si>
  <si>
    <t>Operate telephone, radio, or other communication systems to receive and communicate requests for emergency assistance at 9-1-1 public safety answering points and emergency operations centers. Take information from the public and other sources regarding crimes, threats, disturbances, acts of terrorism, fires, medical emergencies, and other public safety matters. May coordinate and provide information to law enforcement and emergency response personnel. May access sensitive databases and other information sources as needed. May provide additional instructions to callers based on knowledge of and certification in law enforcement, fire, or emergency medical procedures.</t>
  </si>
  <si>
    <t>Schedule and dispatch workers, work crews, equipment, or service vehicles for conveyance of materials, freight, or passengers, or for normal installation, service, or emergency repairs rendered outside the place of business. Duties may include using radio, telephone, or computer to transmit assignments and compiling statistics and reports on work progress.</t>
  </si>
  <si>
    <t>Meter Readers, Utilities</t>
  </si>
  <si>
    <t>Read meter and record consumption of electricity, gas, water, or steam.</t>
  </si>
  <si>
    <t>Postal Service Workers</t>
  </si>
  <si>
    <t>Postal Service Clerks</t>
  </si>
  <si>
    <t>Perform any combination of tasks in a United States Postal Service (USPS) post office, such as receive letters and parcels; sell postage and revenue stamps, postal cards, and stamped envelopes; fill out and sell money orders; place mail in pigeon holes of mail rack or in bags; and examine mail for correct postage. Includes postal service clerks employed by USPS contractors.</t>
  </si>
  <si>
    <t>Postal Service Mail Carriers</t>
  </si>
  <si>
    <t>Sort and deliver mail for the United States Postal Service (USPS). Deliver mail on established route by vehicle or on foot. Includes postal service mail carriers employed by USPS contractors.</t>
  </si>
  <si>
    <t>Postal Service Mail Sorters, Processors, and Processing Machine Operators</t>
  </si>
  <si>
    <t>Prepare incoming and outgoing mail for distribution for the United States Postal Service (USPS). Examine, sort, and route mail. Load, operate, and occasionally adjust and repair mail processing, sorting, and canceling machinery. Keep records of shipments, pouches, and sacks, and perform other duties related to mail handling within the postal service. Includes postal service mail sorters and processors employed by USPS contractors. Excludes “Postal Service Clerks” (43-5051) and “Postal Service Mail Carriers” (43-5052).</t>
  </si>
  <si>
    <t>Coordinate and expedite the flow of work and materials within or between departments of an establishment according to production schedule. Duties include reviewing and distributing production, work, and shipment schedules; conferring with department supervisors to determine progress of work and completion dates; and compiling reports on progress of work, inventory levels, costs, and production problems. Excludes “Project Management Specialists” (13-1082) and “Weighers, Measurers, Checkers, and Samplers, Recordkeeping” (43-5111).</t>
  </si>
  <si>
    <t>Shipping, Receiving, and Inventory Clerks</t>
  </si>
  <si>
    <t>Verify and maintain records on incoming and outgoing shipments involving inventory. Duties include verifying and recording incoming merchandise or material and arranging for the transportation of products. May prepare items for shipment. Excludes “Weighers, Measurers, Checkers, and Samplers, Recordkeeping” (43-5111), “Mail Clerks and Mail Machine Operators, except Postal Service” (43-9051), and “Stockers and Order Fillers” (53-7065).</t>
  </si>
  <si>
    <t>Stock Clerks and Order Fillers</t>
  </si>
  <si>
    <t>Receive, store, and issue sales floor merchandise, materials, equipment, and other items from stockroom, warehouse, or storage yard to fill shelves, racks, tables, or customers' orders. May mark prices on merchandise and set up sales displays.</t>
  </si>
  <si>
    <t>Stock Clerks, Sales Floor</t>
  </si>
  <si>
    <t>Receive, store, and issue sales floor merchandise. Stock shelves, racks, cases, bins, and tables with merchandise and arrange merchandise displays to attract customers. May periodically take physical count of stock or check and mark merchandise.</t>
  </si>
  <si>
    <t>Marking Clerks</t>
  </si>
  <si>
    <t>Print and attach price tickets to articles of merchandise using one or several methods, such as marking price on tickets by hand or using ticket-printing machine.</t>
  </si>
  <si>
    <t>Stock Clerks- Stockroom, Warehouse, or Storage Yard</t>
  </si>
  <si>
    <t>Receive, store, and issue materials, equipment, and other items from stockroom, warehouse, or storage yard. Keep records and compile stock reports.</t>
  </si>
  <si>
    <t>Order Fillers, Wholesale and Retail Sales</t>
  </si>
  <si>
    <t>Fill customers' mail and telephone orders from stored merchandise in accordance with specifications on sales slips or order forms. Duties include computing prices of items, completing order receipts, keeping records of out-going orders, and requisitioning additional materials, supplies, and equipment.</t>
  </si>
  <si>
    <t>Weighers, Measurers, Checkers, and Samplers, Recordkeeping</t>
  </si>
  <si>
    <t>Weigh, measure, and check materials, supplies, and equipment for the purpose of keeping relevant records. Duties are primarily clerical by nature. Includes workers who collect and keep record of samples of products or materials. Excludes “Inspectors, Testers, Sorters, Samplers, and Weighers” (51-9061).</t>
  </si>
  <si>
    <t>Secretaries and Administrative Assistants</t>
  </si>
  <si>
    <t>Provide high-level administrative support by conducting research, preparing statistical reports, and handling information requests, as well as performing routine administrative functions such as preparing correspondence, receiving visitors, arranging conference calls, and scheduling meetings. May also train and supervise lower-level clerical staff. Excludes “Secretaries” (43-6012 through 43-6014).</t>
  </si>
  <si>
    <t>Legal Secretaries and Administrative Assistants</t>
  </si>
  <si>
    <t>Perform secretarial duties using legal terminology, procedures, and documents. Prepare legal papers and correspondence, such as summonses, complaints, motions, and subpoenas. May also assist with legal research.</t>
  </si>
  <si>
    <t>Medical Secretaries and Administrative Assistants</t>
  </si>
  <si>
    <t>Perform secretarial duties using specific knowledge of medical terminology and hospital, clinic, or laboratory procedures. Duties may include scheduling appointments, billing patients, and compiling and recording medical charts, reports, and correspondence.</t>
  </si>
  <si>
    <t>Perform routine administrative functions such as drafting correspondence, scheduling appointments, organizing and maintaining paper and electronic files, or providing information to callers. Excludes legal, medical, and executive secretaries (43-6011 through 43-6013).</t>
  </si>
  <si>
    <t>Other Office and Administrative Support Workers</t>
  </si>
  <si>
    <t>Monitor and control electronic computer and peripheral electronic data processing equipment to process business, scientific, engineering, and other data according to operating instructions. Monitor and respond to operating and error messages. May enter commands at a computer terminal and set controls on computer and peripheral devices.</t>
  </si>
  <si>
    <t>Data Entry and Information Processing Workers</t>
  </si>
  <si>
    <t>Operate data entry device, such as keyboard or photo composing perforator. Duties may include verifying data and preparing materials for printing. Excludes “Word Processors and Typists” (43-9022).</t>
  </si>
  <si>
    <t>Use word processor, computer, or typewriter to type letters, reports, forms, or other material from rough draft, corrected copy, or voice recording. May perform other clerical duties as assigned. Excludes “Court Reporters and Simultaneous Captioners” (27-3092), “Medical Transcriptionists” (31-9094), “Secretaries and Administrative Assistants” (43-6010), and “Data Entry Keyers” (43-9021).</t>
  </si>
  <si>
    <t>Format typescript and graphic elements using computer software to produce publication-ready material.</t>
  </si>
  <si>
    <t>Insurance Claims and Policy Processing Clerks</t>
  </si>
  <si>
    <t>Process new insurance policies, modifications to existing policies, and claims forms. Obtain information from policyholders to verify the accuracy and completeness of information on claims forms, applications and related documents, and company records. Update existing policies and company records to reflect changes requested by policyholders and insurance company representatives. Excludes “Claims Adjusters, Examiners, and Investigators” (13-1031).</t>
  </si>
  <si>
    <t>Obtain information from insured or designated persons for purpose of settling claim with insurance carrier.</t>
  </si>
  <si>
    <t>Process applications for, changes to, reinstatement of, and cancellation of insurance policies. Duties include reviewing insurance applications to ensure that all questions have been answered, compiling data on insurance policy changes, changing policy records to conform to insured party's specifications, compiling data on lapsed insurance policies to determine automatic reinstatement according to company policies, canceling insurance policies as requested by agents, and verifying the accuracy of insurance company records.</t>
  </si>
  <si>
    <t>Mail Clerks and Mail Machine Operators, Except Postal Service</t>
  </si>
  <si>
    <t>Prepare incoming and outgoing mail for distribution. Time-stamp, open, read, sort, and route incoming mail; and address, seal, stamp, fold, stuff, and affix postage to outgoing mail or packages. Duties may also include keeping necessary records and completed forms.</t>
  </si>
  <si>
    <t>Perform duties too varied and diverse to be classified in any specific office clerical occupation, requiring knowledge of office systems and procedures. Clerical duties may be assigned in accordance with the office procedures of individual establishments and may include a combination of answering telephones, bookkeeping, typing or word processing, office machine operation, and filing.</t>
  </si>
  <si>
    <t>Office Machine Operators, Except Computer</t>
  </si>
  <si>
    <t>Operate one or more of a variety of office machines, such as photocopying, photographic, and duplicating machines, or other office machines. Excludes “Billing and Posting Clerks” (43-3021) and “Mail Clerks and Mail Machine Operators, Except Postal Service” (43-9051).</t>
  </si>
  <si>
    <t>Proofreaders and Copy Markers</t>
  </si>
  <si>
    <t>Read transcript or proof type setup to detect and mark for correction any grammatical, typographical, or compositional errors. Excludes workers whose primary duty is editing copy. Includes proofreaders of braille.</t>
  </si>
  <si>
    <t>Compile and compute data according to statistical formulas for use in statistical studies. May perform actuarial computations and compile charts and graphs for use by actuaries. Includes actuarial clerks.</t>
  </si>
  <si>
    <t>Miscellaneous Office and Administrative Support Workers</t>
  </si>
  <si>
    <t>Office and Administrative Support Workers, All Other</t>
  </si>
  <si>
    <t>All office and administrative support workers not listed separately.</t>
  </si>
  <si>
    <t>Supervisors of Farming, Fishing, and Forestry Workers</t>
  </si>
  <si>
    <t>First-Line Supervisors of Farming, Fishing, and Forestry Workers</t>
  </si>
  <si>
    <t>Directly supervise and coordinate the activities of agricultural, forestry, aquacultural, and related workers. Excludes “First-Line Supervisors of Landscaping, Lawn Service, and Groundskeeping Workers” (37-1012).</t>
  </si>
  <si>
    <t>Directly supervise and coordinate activities of logging workers.</t>
  </si>
  <si>
    <t>Directly supervise and coordinate activities of aquacultural workers.</t>
  </si>
  <si>
    <t>Directly supervise and coordinate activities of agricultural crop or horticultural workers.</t>
  </si>
  <si>
    <t>Directly supervise and coordinate activities of animal husbandry or animal care workers.</t>
  </si>
  <si>
    <t>Agricultural Workers</t>
  </si>
  <si>
    <t>Inspect agricultural commodities, processing equipment, and facilities, and fish and logging operations, to ensure compliance with regulations and laws governing health, quality, and safety.</t>
  </si>
  <si>
    <t>Select and breed animals according to their genealogy, characteristics, and offspring. May require knowledge of artificial insemination techniques and equipment use. May involve keeping records on heats, birth intervals, or pedigree. Excludes “Animal Scientists” (19-1011) whose primary function is research and “Animal Caretakers” (39-2021) who may occasionally breed animals as part of their other caretaking duties.</t>
  </si>
  <si>
    <t>Grade, sort, or classify unprocessed food and other agricultural products by size, weight, color, or condition. Excludes “Agricultural Inspectors” (45-2011).</t>
  </si>
  <si>
    <t>Miscellaneous Agricultural Workers</t>
  </si>
  <si>
    <t>Drive and control equipment to support agricultural activities such as tilling soil; planting, cultivating, and harvesting crops; feeding and herding livestock; or removing animal waste. May perform tasks such as crop baling or hay bucking. May operate stationary equipment to perform post-harvest tasks such as husking, shelling, threshing, and ginning.</t>
  </si>
  <si>
    <t>Farmworkers and Laborers, Crop, Nursery, and Greenhouse</t>
  </si>
  <si>
    <t>Manually plant, cultivate, and harvest vegetables, fruits, nuts, horticultural specialties, and field crops. Use hand tools, such as shovels, trowels, hoes, tampers, pruning hooks, shears, and knives. Duties may include tilling soil and applying fertilizers; transplanting, weeding, thinning, or pruning crops; applying pesticides; or cleaning, grading, sorting, packing, and loading harvested products. May construct trellises, repair fences and farm buildings, or participate in irrigation activities. Excludes “Pesticide Handlers, Sprayers, and Applicators, Vegetation” (37-3012), “Graders and Sorters, Agricultural Products” (45-2041), and “Forest, Conservation, and Logging Workers” (45-4011 through 45-4029).</t>
  </si>
  <si>
    <t>Nursery Workers</t>
  </si>
  <si>
    <t>Work in nursery facilities or at customer location planting, cultivating, harvesting, and transplanting trees, shrubs, or plants.</t>
  </si>
  <si>
    <t>Farmworkers and Laborers, Crop</t>
  </si>
  <si>
    <t>Manually plant, cultivate, and harvest vegetables, fruits, nuts and field crops. Use hand tools, such as shovels, trowels, hoes, tampers, pruning hooks, shears, and knives. Duties may include tilling soil and applying fertilizers; transplanting, weeding, thinning, or pruning crops; applying pesticides; cleaning, packing, and loading harvested products. May construct trellises, repair fences and farm buildings, or participate in irrigation activities.</t>
  </si>
  <si>
    <t>Farmworkers, Farm, Ranch, and Aquacultural Animals</t>
  </si>
  <si>
    <t>Attend to live farm, ranch, open range or aquacultural animals that may include cattle, sheep, swine, goats, horses and other equines, poultry, rabbits, finfish, shellfish, and bees. Attend to animals produced for animal products, such as meat, fur, skins, feathers, eggs, milk, and honey. Duties may include feeding, watering, herding, grazing, milking, castrating, branding, de-beaking, weighing, catching, and loading animals. May maintain records on animals; examine animals to detect diseases and injuries; assist in birth deliveries; and administer medications, vaccinations, or insecticides as appropriate. May clean and maintain animal housing areas. Includes workers who shear wool from sheep and collect eggs in hatcheries.</t>
  </si>
  <si>
    <t>Agricultural Workers, All Other</t>
  </si>
  <si>
    <t>All agricultural workers not listed separately.</t>
  </si>
  <si>
    <t>Fishing and Hunting Workers</t>
  </si>
  <si>
    <t>Use nets, fishing rods, traps, or other equipment to catch and gather fish or other aquatic animals from rivers, lakes, or oceans, for human consumption or other uses. May haul game onto ship.</t>
  </si>
  <si>
    <t>Hunters and Trappers</t>
  </si>
  <si>
    <t>Hunt and trap wild animals for human consumption, fur, feed, bait, or other purposes.</t>
  </si>
  <si>
    <t>Hunt, trap, catch, or gather wild animals or aquatic animals and plants. May use nets, traps, or other equipment. May haul catch onto ship or other vessel. Aquacultural laborers who work on fish farms are included in “Farmworkers, Farm, Ranch, and Aquacultural Animals” (45-2093).</t>
  </si>
  <si>
    <t>Forest, Conservation, and Logging Workers</t>
  </si>
  <si>
    <t>Forest and Conservation Workers</t>
  </si>
  <si>
    <t>Under supervision, perform manual labor necessary to develop, maintain, or protect areas such as forests, forested areas, woodlands, wetlands, and rangelands through such activities as raising and transporting seedlings; combating insects, pests, and diseases harmful to plant life; and building structures to control water, erosion, and leaching of soil. Includes forester aides, seedling pullers, tree planters, and gatherers of nontimber forestry products such as pine straw.</t>
  </si>
  <si>
    <t>Logging Workers</t>
  </si>
  <si>
    <t>Fallers</t>
  </si>
  <si>
    <t>Use axes or chainsaws to fell trees using knowledge of tree characteristics and cutting techniques to control direction of fall and minimize tree damage.</t>
  </si>
  <si>
    <t>Drive logging tractor or wheeled vehicle equipped with one or more accessories, such as bulldozer blade, frontal shear, grapple, logging arch, cable winches, hoisting rack, or crane boom, to fell tree; to skid, load, unload, or stack logs; or to pull stumps or clear brush. Includes operating stand-alone logging machines, such as log chippers. Logging truck drivers are included in “Heavy and Tractor-Trailer Truck Drivers” (53-3032).</t>
  </si>
  <si>
    <t>Log Graders and Scalers</t>
  </si>
  <si>
    <t>Grade logs or estimate the marketable content or value of logs or pulpwood in sorting yards, millpond, log deck, or similar locations. Inspect logs for defects or measure logs to determine volume. Excludes “Buyers and Purchasing Agents, Farm Products” (13-1021).</t>
  </si>
  <si>
    <t>Logging Workers, All Other</t>
  </si>
  <si>
    <t>All logging workers not listed separately.</t>
  </si>
  <si>
    <t>Supervisors of Construction and Extraction Workers</t>
  </si>
  <si>
    <t>Directly supervise and coordinate activities of construction or extraction workers.</t>
  </si>
  <si>
    <t>Direct work crews installing residential or commercial solar photovoltaic or thermal systems.</t>
  </si>
  <si>
    <t>Construction Trades Workers</t>
  </si>
  <si>
    <t>Construct, assemble, maintain, and repair stationary steam boilers and boiler house auxiliaries. Align structures or plate sections to assemble boiler frame tanks or vats, following blueprints. Work involves use of hand and power tools, plumb bobs, levels, wedges, dogs, or turnbuckles. Assist in testing assembled vessels. Direct cleaning of boilers and boiler furnaces. Inspect and repair boiler fittings, such as safety valves, regulators, automatic-control mechanisms, water columns, and auxiliary machines.</t>
  </si>
  <si>
    <t>Brickmasons, Blockmasons, and Stonemasons</t>
  </si>
  <si>
    <t>Lay and bind building materials, such as brick, structural tile, concrete block, cinder block, glass block, and terra-cotta block, with mortar and other substances, to construct or repair walls, partitions, arches, sewers, and other structures. Installers of mortarless segmental concrete masonry wall units are classified in “Landscaping and Groundskeeping Workers” (37-3011). Excludes “Stonemasons” (47-2022).</t>
  </si>
  <si>
    <t>Build stone structures, such as piers, walls, and abutments. Lay walks, curbstones, or special types of masonry for vats, tanks, and floors.</t>
  </si>
  <si>
    <t>Carpenters</t>
  </si>
  <si>
    <t>Construct, erect, install, or repair structures and fixtures made of wood and comparable materials, such as concrete forms; building frameworks, including partitions, joists, studding, and rafters; and wood stairways, window and door frames, and hardwood floors. May also install cabinets, siding, drywall, and batt or roll insulation. Includes brattice builders who build doors or brattices (ventilation walls or partitions) in underground passageways.</t>
  </si>
  <si>
    <t>Construct, erect, install, and repair structures and fixtures of wood, plywood, and wallboard, using carpenter's hand tools and power tools.</t>
  </si>
  <si>
    <t>Build rough wooden structures, such as concrete forms, scaffolds, tunnel, bridge, or sewer supports, billboard signs, and temporary frame shelters, according to sketches, blueprints, or oral instructions.</t>
  </si>
  <si>
    <t>Carpet, Floor, and Tile Installers and Finishers</t>
  </si>
  <si>
    <t>Lay and install carpet from rolls or blocks on floors. Install padding and trim flooring materials. Excludes “Floor Layers, Except Carpet, Wood, and Hard Tiles” (47-2042).</t>
  </si>
  <si>
    <t>Apply blocks, strips, or sheets of shock-absorbing, sound-deadening, or decorative coverings to floors.</t>
  </si>
  <si>
    <t>Scrape and sand wooden floors to smooth surfaces using floor scraper and floor sanding machine, and apply coats of finish.</t>
  </si>
  <si>
    <t>Tile and Stone Setters</t>
  </si>
  <si>
    <t>Apply hard tile, stone, and comparable materials to walls, floors, ceilings, countertops, and roof decks.</t>
  </si>
  <si>
    <t>Cement Masons, Concrete Finishers, and Terrazzo Workers</t>
  </si>
  <si>
    <t>Smooth and finish surfaces of poured concrete, such as floors, walks, sidewalks, roads, or curbs using a variety of hand and power tools. Align forms for sidewalks, curbs, or gutters; patch voids; and use saws to cut expansion joints. Installers of mortarless segmental concrete masonry wall units are classified in “Landscaping and Groundskeeping Workers” (37-3011).</t>
  </si>
  <si>
    <t>Apply a mixture of cement, sand, pigment, or marble chips to floors, stairways, and cabinet fixtures to fashion durable and decorative surfaces.</t>
  </si>
  <si>
    <t>Construction Laborers</t>
  </si>
  <si>
    <t>Perform tasks involving physical labor at construction sites. May operate hand and power tools of all types: air hammers, earth tampers, cement mixers, small mechanical hoists, surveying and measuring equipment, and a variety of other equipment and instruments. May clean and prepare sites, dig trenches, set braces to support the sides of excavations, erect scaffolding, and clean up rubble, debris, and other waste materials. May assist other craft workers. Construction laborers who primarily assist a particular craft worker are classified under “Helpers, Construction Trades” (47-3010). Excludes “Hazardous Materials Removal Workers” (47-4041).</t>
  </si>
  <si>
    <t>Construction Equipment Operators</t>
  </si>
  <si>
    <t>Operate equipment used for applying concrete, asphalt, or other materials to road beds, parking lots, or airport runways and taxiways or for tamping gravel, dirt, or other materials. Includes concrete and asphalt paving machine operators, form tampers, tamping machine operators, and stone spreader operators.</t>
  </si>
  <si>
    <t>Pile Driver Operators</t>
  </si>
  <si>
    <t>Operate pile drivers mounted on skids, barges, crawler treads, or locomotive cranes to drive pilings for retaining walls, bulkheads, and foundations of structures such as buildings, bridges, and piers.</t>
  </si>
  <si>
    <t>Operate one or several types of power construction equipment, such as motor graders, bulldozers, scrapers, compressors, pumps, derricks, shovels, tractors, or front-end loaders to excavate, move, and grade earth, erect structures, or pour concrete or other hard surface pavement. May repair and maintain equipment in addition to other duties. Excludes “Extraction Workers” (47-5000) and “Crane and Tower Operators” (53-7021).</t>
  </si>
  <si>
    <t>Drywall Installers, Ceiling Tile Installers, and Tapers</t>
  </si>
  <si>
    <t>Apply plasterboard or other wallboard to ceilings or interior walls of buildings. Apply or mount acoustical tiles or blocks, strips, or sheets of shock-absorbing materials to ceilings and walls of buildings to reduce or reflect sound. Materials may be of decorative quality. Includes lathers who fasten wooden, metal, or rockboard lath to walls, ceilings, or partitions of buildings to provide support base for plaster, fireproofing, or acoustical material. Excludes “Carpenters” (47-2031), “Carpet Installers” (47-2041), and “Tile and Stone Setters” (47-2044).</t>
  </si>
  <si>
    <t>Tapers</t>
  </si>
  <si>
    <t>Seal joints between plasterboard or other wallboard to prepare wall surface for painting or papering.</t>
  </si>
  <si>
    <t>Install, maintain, and repair electrical wiring, equipment, and fixtures. Ensure that work is in accordance with relevant codes. May install or service street lights, intercom systems, or electrical control systems. Excludes “Security and Fire Alarm Systems Installers” (49-2098).</t>
  </si>
  <si>
    <t>Install glass in windows, skylights, store fronts, and display cases, or on surfaces, such as building fronts, interior walls, ceilings, and tabletops.</t>
  </si>
  <si>
    <t>Insulation Workers</t>
  </si>
  <si>
    <t>Line and cover structures with insulating materials. May work with batt, roll, or blown insulation materials.</t>
  </si>
  <si>
    <t>Apply insulating materials to pipes or ductwork, or other mechanical systems in order to help control and maintain temperature.</t>
  </si>
  <si>
    <t>Painters and Paperhangers</t>
  </si>
  <si>
    <t>Paint walls, equipment, buildings, bridges, and other structural surfaces, using brushes, rollers, and spray guns. May remove old paint to prepare surface prior to painting. May mix colors or oils to obtain desired color or consistency. Excludes “Paperhangers” (47-2142).</t>
  </si>
  <si>
    <t>Cover interior walls or ceilings of rooms with decorative wallpaper or fabric, or attach advertising posters on surfaces such as walls and billboards. May remove old materials or prepare surfaces to be papered.</t>
  </si>
  <si>
    <t>Pipelayers, Plumbers, Pipefitters, and Steamfitters</t>
  </si>
  <si>
    <t>Pipelayers</t>
  </si>
  <si>
    <t>Lay pipe for storm or sanitation sewers, drains, and water mains. Perform any combination of the following tasks: grade trenches or culverts, position pipe, or seal joints. Excludes “Welders, Cutters, Solderers, and Brazers” (51-4121).</t>
  </si>
  <si>
    <t>Plumbers, Pipefitters, and Steamfitters</t>
  </si>
  <si>
    <t>Assemble, install, alter, and repair pipelines or pipe systems that carry water, steam, air, or other liquids or gases. May install heating and cooling equipment and mechanical control systems. Includes sprinkler fitters.</t>
  </si>
  <si>
    <t>Lay out, assemble, install, or maintain pipe systems, pipe supports, or related hydraulic or pneumatic equipment for steam, hot water, heating, cooling, lubricating, sprinkling, or industrial production or processing systems.</t>
  </si>
  <si>
    <t>Assemble, install, or repair pipes, fittings, or fixtures of heating, water, or drainage systems, according to specifications or plumbing codes.</t>
  </si>
  <si>
    <t>Solar Thermal Installers and Technicians</t>
  </si>
  <si>
    <t>Install or repair solar energy systems designed to collect, store, and circulate solar-heated water for residential, commercial or industrial use.</t>
  </si>
  <si>
    <t>Plasterers and Stucco Masons</t>
  </si>
  <si>
    <t>Apply interior or exterior plaster, cement, stucco, or similar materials. May also set ornamental plaster.</t>
  </si>
  <si>
    <t>Reinforcing Iron and Rebar Workers</t>
  </si>
  <si>
    <t>Position and secure steel bars or mesh in concrete forms in order to reinforce concrete. Use a variety of fasteners, rod-bending machines, blowtorches, and hand tools. Includes rod busters.</t>
  </si>
  <si>
    <t>Cover roofs of structures with shingles, slate, asphalt, aluminum, wood, or related materials. May spray roofs, sidings, and walls with material to bind, seal, insulate, or soundproof sections of structures.</t>
  </si>
  <si>
    <t>Fabricate, assemble, install, and repair sheet metal products and equipment, such as ducts, control boxes, drainpipes, and furnace casings. Work may involve any of the following: setting up and operating fabricating machines to cut, bend, and straighten sheet metal; shaping metal over anvils, blocks, or forms using hammer; operating soldering and welding equipment to join sheet metal parts; or inspecting, assembling, and smoothing seams and joints of burred surfaces. Includes sheet metal duct installers who install prefabricated sheet metal ducts used for heating, air conditioning, or other purposes.</t>
  </si>
  <si>
    <t>Raise, place, and unite iron or steel girders, columns, and other structural members to form completed structures or structural frameworks. May erect metal storage tanks and assemble prefabricated metal buildings. Excludes “Reinforcing Iron and Rebar Workers” (47-2171).</t>
  </si>
  <si>
    <t>Assemble, install, or maintain solar photovoltaic (PV) systems on roofs or other structures in compliance with site assessment and schematics. May include measuring, cutting, assembling, and bolting structural framing and solar modules. May perform minor electrical work such as current checks. Excludes solar PV electricians who are included in “Electricians” (47-2111) and solar thermal installers who are included in “Plumbers, Pipefitters, and Steamfitters” (47-2152).</t>
  </si>
  <si>
    <t>Helpers, Construction Trades</t>
  </si>
  <si>
    <t>Helpers--Brickmasons, Blockmasons, Stonemasons, and Tile and Marble Setters</t>
  </si>
  <si>
    <t>Help brickmasons, blockmasons, stonemasons, or tile and marble setters by performing duties requiring less skill. Duties include using, supplying, or holding materials or tools, and cleaning work area and equipment. Construction laborers who do not primarily assist brickmasons, blockmasons, and stonemasons or tile and marble setters are classified under “Construction Laborers” (47-2061). Apprentice workers are classified with the appropriate skilled construction trade occupation (47-2011 through 47-2231).</t>
  </si>
  <si>
    <t>Helpers--Carpenters</t>
  </si>
  <si>
    <t>Help carpenters by performing duties requiring less skill. Duties include using, supplying, or holding materials or tools, and cleaning work area and equipment. Construction laborers who do not primarily assist carpenters are classified under “Construction Laborers” (47-2061). Apprentice workers are classified with the appropriate skilled construction trade occupation (47-2011 through 47-2231).</t>
  </si>
  <si>
    <t>Helpers--Electricians</t>
  </si>
  <si>
    <t>Help electricians by performing duties requiring less skill. Duties include using, supplying, or holding materials or tools, and cleaning work area and equipment. Construction laborers who do not primarily assist electricians are classified under “Construction Laborers” (47-2061). Apprentice workers are classified with the appropriate skilled construction trade occupation (47-2011 through 47-2231).</t>
  </si>
  <si>
    <t>Helpers--Painters, Paperhangers, Plasterers, and Stucco Masons</t>
  </si>
  <si>
    <t>Help painters, paperhangers, plasterers, or stucco masons by performing duties requiring less skill. Duties include using, supplying, or holding materials or tools, and cleaning work area and equipment. Construction laborers who do not primarily assist painters, paperhangers, plasterers, or stucco masons are classified under “Construction Laborers” (47-2061). Apprentice workers are classified with the appropriate skilled construction trade occupation (47-2011 through 47-2231).</t>
  </si>
  <si>
    <t>Helpers--Pipelayers, Plumbers, Pipefitters, and Steamfitters</t>
  </si>
  <si>
    <t>Help plumbers, pipefitters, steamfitters, or pipelayers by performing duties requiring less skill. Duties include using, supplying, or holding materials or tools, and cleaning work area and equipment. Construction laborers who do not primarily assist plumbers, pipefitters, steamfitters, or pipelayers are classified under “Construction Laborers” (47-2061). Apprentice workers are classified with the appropriate skilled construction trade occupation (47-2011 through 47-2231).</t>
  </si>
  <si>
    <t>Helpers--Roofers</t>
  </si>
  <si>
    <t>Help roofers by performing duties requiring less skill. Duties include using, supplying, or holding materials or tools, and cleaning work area and equipment. Construction laborers who do not primarily assist roofers are classified under “Construction Laborers” (47-2061). Apprentice workers are classified with the appropriate skilled construction trade occupation (47-2011 through 47-2231).</t>
  </si>
  <si>
    <t>Helpers, Construction Trades, All Other</t>
  </si>
  <si>
    <t>All construction trades helpers not listed separately.</t>
  </si>
  <si>
    <t>Other Construction and Related Workers</t>
  </si>
  <si>
    <t>Inspect structures using engineering skills to determine structural soundness and compliance with specifications, building codes, and other regulations. Inspections may be general in nature or may be limited to a specific area, such as electrical systems or plumbing.</t>
  </si>
  <si>
    <t>Elevator and Escalator Installers and Repairers</t>
  </si>
  <si>
    <t>Assemble, install, repair, or maintain electric or hydraulic freight or passenger elevators, escalators, or dumbwaiters.</t>
  </si>
  <si>
    <t>Fence Erectors</t>
  </si>
  <si>
    <t>Erect and repair fences and fence gates, using hand and power tools.</t>
  </si>
  <si>
    <t>Identify, remove, pack, transport, or dispose of hazardous materials, including asbestos, lead-based paint, waste oil, fuel, transmission fluid, radioactive materials, or contaminated soil. Specialized training and certification in hazardous materials handling or a confined entry permit are generally required. May operate earth-moving equipment or trucks.</t>
  </si>
  <si>
    <t>Maintain highways, municipal and rural roads, airport runways, and rights-of-way. Duties include patching broken or eroded pavement and repairing guard rails, highway markers, and snow fences. May also mow or clear brush from along road, or plow snow from roadway. Excludes “Tree Trimmers and Pruners” (37-3013).</t>
  </si>
  <si>
    <t>Lay, repair, and maintain track for standard or narrow-gauge railroad equipment used in regular railroad service or in plant yards, quarries, sand and gravel pits, and mines. Includes ballast cleaning machine operators and railroad bed tamping machine operators.</t>
  </si>
  <si>
    <t>Clean and repair septic tanks, sewer lines, or drains. May patch walls and partitions of tank, replace damaged drain tile, or repair breaks in underground piping.</t>
  </si>
  <si>
    <t>Miscellaneous Construction and Related Workers</t>
  </si>
  <si>
    <t>Segmental Pavers</t>
  </si>
  <si>
    <t>Lay out, cut, and place segmental paving units. Includes installers of bedding and restraining materials for the paving units.</t>
  </si>
  <si>
    <t>Construction and Related Workers, All Other</t>
  </si>
  <si>
    <t>All construction and related workers not listed separately.</t>
  </si>
  <si>
    <t>Weatherization Installers and Technicians</t>
  </si>
  <si>
    <t>Perform a variety of activities to weatherize homes and make them more energy efficient. Duties include repairing windows, insulating ducts, and performing heating, ventilating, and air-conditioning (HVAC) work. May perform energy audits and advise clients on energy conservation measures.</t>
  </si>
  <si>
    <t>Extraction Workers</t>
  </si>
  <si>
    <t>Derrick, Rotary Drill, and Service Unit Operators, Oil and Gas</t>
  </si>
  <si>
    <t>Rig derrick equipment and operate pumps to circulate mud or fluid through drill hole.</t>
  </si>
  <si>
    <t>Set up or operate a variety of drills to remove underground oil and gas, or remove core samples for testing during oil and gas exploration. Excludes “Earth Drillers, Except Oil and Gas” (47-5023).</t>
  </si>
  <si>
    <t>Service Unit Operators, Oil and Gas</t>
  </si>
  <si>
    <t>Operate equipment to increase oil flow from producing wells or to remove stuck pipe, casing, tools, or other obstructions from drilling wells. Includes fishing-tool technicians.</t>
  </si>
  <si>
    <t>Surface Mining Machine Operators and Earth Drillers</t>
  </si>
  <si>
    <t>Operate a variety of drills such as rotary, churn, and pneumatic to tap sub-surface water and salt deposits, to remove core samples during mineral exploration or soil testing, and to facilitate the use of explosives in mining or construction. May use explosives. Includes horizontal and earth boring machine operators.</t>
  </si>
  <si>
    <t>Excavating and Loading Machine and Dragline Operators, Surface Mining</t>
  </si>
  <si>
    <t>Operate or tend machinery at surface mining site, equipped with scoops, shovels, or buckets to excavate and load loose materials.</t>
  </si>
  <si>
    <t>Operate a variety of drills such as rotary, churn, and pneumatic to tap subsurface water and salt deposits, to remove core samples during mineral exploration or soil testing, and to facilitate the use of explosives in mining or construction. Includes horizontal and earth boring machine operators.</t>
  </si>
  <si>
    <t>Place and detonate explosives to demolish structures or to loosen, remove, or displace earth, rock, or other materials. May perform specialized handling, storage, and accounting procedures. Includes seismograph shooters.</t>
  </si>
  <si>
    <t>Place and detonate explosives to demolish structures or to loosen, remove, or displace earth, rock, or other materials. May perform specialized handling, storage, and accounting procedures.</t>
  </si>
  <si>
    <t>Underground Mining Machine Operators</t>
  </si>
  <si>
    <t>Operate self-propelled mining machines that rip coal, metal and nonmetal ores, rock, stone, or sand from the mine face and load it onto conveyors, shuttle cars, or trucks in a continuous operation.</t>
  </si>
  <si>
    <t>Operate machinery such as longwall shears, plows, and cutting machines to cut or channel along the face or seams of coal mines, stone quarries, or other mining surfaces to facilitate blasting, separating, or removing minerals or materials from mines or from the Earth's surface. Includes shale planers.</t>
  </si>
  <si>
    <t>Roof Bolters, Mining</t>
  </si>
  <si>
    <t>Operate machinery to install roof support bolts in underground mine.</t>
  </si>
  <si>
    <t>Loading and Moving Machine Operators, Underground Mining</t>
  </si>
  <si>
    <t>Operate underground loading or moving machine to load or move core, ore, or rock using shuttle or mine car or conveyors. Equipment may include power shovels, hoisting engines equipped with cable-drawn scraper or scoop, or machines equipped with gathering arms and conveyor.</t>
  </si>
  <si>
    <t>Underground Mining Machine Operators, All Other</t>
  </si>
  <si>
    <t>All underground mining machine operators not listed separately.</t>
  </si>
  <si>
    <t>Rock Splitters, Quarry</t>
  </si>
  <si>
    <t>Separate blocks of rough dimension stone from quarry mass using jackhammers, wedges, or chop saws.</t>
  </si>
  <si>
    <t>Roustabouts, Oil and Gas</t>
  </si>
  <si>
    <t>Assemble or repair oil field equipment using hand and power tools. Perform other tasks as needed.</t>
  </si>
  <si>
    <t>Helpers--Extraction Workers</t>
  </si>
  <si>
    <t>Help extraction craft workers, such as earth drillers, blasters and explosives workers, derrick operators, and mining machine operators, by performing duties requiring less skill. Duties include supplying equipment or cleaning work area. Apprentice workers are classified with the appropriate skilled construction trade occupation (47-2011 through 47-2231).</t>
  </si>
  <si>
    <t>Miscellaneous Extraction Workers</t>
  </si>
  <si>
    <t>All extraction workers not listed separately.</t>
  </si>
  <si>
    <t>Supervisors of Installation, Maintenance, and Repair Workers</t>
  </si>
  <si>
    <t>Directly supervise and coordinate the activities of mechanics, installers, and repairers. May also advise customers on recommended services. Excludes team or work leaders.</t>
  </si>
  <si>
    <t>Electrical and Electronic Equipment Mechanics, Installers, and Repairers</t>
  </si>
  <si>
    <t>Repair, maintain, or install computers, word processing systems, automated teller machines, and electronic office machines, such as duplicating and fax machines.</t>
  </si>
  <si>
    <t>Radio and Telecommunications Equipment Installers and Repairers</t>
  </si>
  <si>
    <t>Repair, install, or maintain mobile or stationary radio transmitting, broadcasting, and receiving equipment, and two-way radio communications systems used in cellular telecommunications, mobile broadband, ship-to-shore, aircraft-to-ground communications, and radio equipment in service and emergency vehicles. May test and analyze network coverage.</t>
  </si>
  <si>
    <t>Test or repair mobile or stationary radio transmitting and receiving equipment and two-way radio communications systems used in ship-to-shore communications and found in service and emergency vehicles.</t>
  </si>
  <si>
    <t>Install, set up, rearrange, or remove switching, distribution, routing, and dialing equipment used in central offices or headends. Service or repair telephone, cable television, Internet, and other communications equipment on customers’ property. May install communications equipment or communications wiring in buildings. Excludes “Telecommunications Line Installers and Repairers” (49-9052).</t>
  </si>
  <si>
    <t>Miscellaneous Electrical and Electronic Equipment Mechanics, Installers, and Repairers</t>
  </si>
  <si>
    <t>Install, inspect, test, adjust, or repair avionics equipment, such as radar, radio, navigation, and missile control systems in aircraft or space vehicles.</t>
  </si>
  <si>
    <t>Repair, maintain, or install electric motors, wiring, or switches.</t>
  </si>
  <si>
    <t>Install, adjust, or maintain mobile electronics communication equipment, including sound, sonar, security, navigation, and surveillance systems on trains, watercraft, or other mobile equipment. Excludes “Avionics Technicians” (49-2091) and “Electronic Equipment Installers and Repairers, Motor Vehicles” (49-2096).</t>
  </si>
  <si>
    <t>Repair, test, adjust, or install electronic equipment, such as industrial controls, transmitters, and antennas. Excludes “Avionics Technicians” (49-2091), “Electrical and Electronics Installers and Repairers, Transportation Equipment” (49-2093), and “Electronic Equipment Installers and Repairers, Motor Vehicles” (49-2096).</t>
  </si>
  <si>
    <t>Electrical and Electronics Repairers, Powerhouse, Substation, and Relay</t>
  </si>
  <si>
    <t>Inspect, test, repair, or maintain electrical equipment in generating stations, substations, and in-service relays.</t>
  </si>
  <si>
    <t>Install, diagnose, or repair communications, sound, security, or navigation equipment in motor vehicles.</t>
  </si>
  <si>
    <t>Audiovisual Equipment Installers and Repairers</t>
  </si>
  <si>
    <t>Install, repair, or adjust audio or television receivers, stereo systems, camcorders, video systems, or other electronic entertainment equipment in homes or other venues. May perform routine maintenance. Excludes “Audio and Video Technicians” (27-4011).</t>
  </si>
  <si>
    <t>Install, program, maintain, and repair security and fire alarm wiring and equipment. Ensure that work is in accordance with relevant codes. Excludes “Electricians” (47-2111) who do a broad range of electrical wiring.</t>
  </si>
  <si>
    <t>Vehicle and Mobile Equipment Mechanics, Installers, and Repairers</t>
  </si>
  <si>
    <t>Diagnose, adjust, repair, or overhaul aircraft engines and assemblies, such as hydraulic and pneumatic systems. Excludes “Avionics Technicians” (49-2091).</t>
  </si>
  <si>
    <t>Automotive Technicians and Repairers</t>
  </si>
  <si>
    <t>Repair and refinish automotive vehicle bodies and straighten vehicle frames. Excludes “Automotive Glass Installers and Repairers” (49-3022) and “Coating, Painting, and Spraying Machine Setters, Operators, and Tenders” (51-9124).</t>
  </si>
  <si>
    <t>Replace or repair broken windshields and window glass in motor vehicles.</t>
  </si>
  <si>
    <t>Automotive Service Technicians and Mechanics</t>
  </si>
  <si>
    <t>Diagnose, adjust, repair, or overhaul automotive vehicles. Excludes “Automotive Body and Related Repairers” (49-3021), “Bus and Truck Mechanics and Diesel Engine Specialists” (49-3031), and “Electronic Equipment Installers and Repairers, Motor Vehicles” (49-2096).</t>
  </si>
  <si>
    <t>Repair automobiles, trucks, buses, and other vehicles. Master mechanics repair virtually any part on the vehicle or specialize in the transmission system.</t>
  </si>
  <si>
    <t>Repair only one system or component on a vehicle, such as brakes, suspension, or radiator.</t>
  </si>
  <si>
    <t>Diagnose, adjust, repair, or overhaul buses and trucks, or maintain and repair any type of diesel engines. Includes mechanics working primarily with automobile or marine diesel engines.</t>
  </si>
  <si>
    <t>Heavy Vehicle and Mobile Equipment Service Technicians and Mechanics</t>
  </si>
  <si>
    <t>Diagnose, adjust, repair, or overhaul farm machinery and vehicles, such as tractors, harvesters, dairy equipment, and irrigation systems. Excludes “Bus and Truck Mechanics and Diesel Engine Specialists” (49-3031).</t>
  </si>
  <si>
    <t>Diagnose, adjust, repair, or overhaul mobile mechanical, hydraulic, and pneumatic equipment, such as cranes, bulldozers, graders, and conveyors, used in construction, logging, and mining. Excludes “Bus and Truck Mechanics and Diesel Engine Specialists” (49-3031) and “Rail Car Repairers” (49-3043).</t>
  </si>
  <si>
    <t>Diagnose, adjust, repair, or overhaul railroad rolling stock, mine cars, or mass transit rail cars. Excludes “Bus and Truck Mechanics and Diesel Engine Specialists” (49-3031).</t>
  </si>
  <si>
    <t>Small Engine Mechanics</t>
  </si>
  <si>
    <t>Repair and adjust electrical and mechanical equipment of inboard or inboard-outboard boat engines. Excludes “Bus and Truck Mechanics and Diesel Engine Specialists” (49-3031).</t>
  </si>
  <si>
    <t>Diagnose, adjust, repair, or overhaul motorcycles, scooters, mopeds, dirt bikes, or similar motorized vehicles.</t>
  </si>
  <si>
    <t>Diagnose, adjust, repair, or overhaul small engines used to power lawn mowers, chain saws, recreational sporting equipment, and related equipment.</t>
  </si>
  <si>
    <t>Miscellaneous Vehicle and Mobile Equipment Mechanics, Installers, and Repairers</t>
  </si>
  <si>
    <t>Repair and service bicycles.</t>
  </si>
  <si>
    <t>Diagnose, inspect, adjust, repair, or overhaul recreational vehicles including travel trailers. May specialize in maintaining gas, electrical, hydraulic, plumbing, or chassis/towing systems as well as repairing generators, appliances, and interior components. Includes workers who perform customized van conversions. Excludes “Automotive Service Technicians and Mechanics” (49-3023) and “Bus and Truck Mechanics and Diesel Engine Specialists” (49-3031) who also work on recreation vehicles.</t>
  </si>
  <si>
    <t>Tire Repairers and Changers</t>
  </si>
  <si>
    <t>Repair and replace tires.</t>
  </si>
  <si>
    <t>Other Installation, Maintenance, and Repair Occupations</t>
  </si>
  <si>
    <t>Control and Valve Installers and Repairers</t>
  </si>
  <si>
    <t>Mechanical Door Repairers</t>
  </si>
  <si>
    <t>Install, service, or repair automatic door mechanisms and hydraulic doors. Includes garage door mechanics.</t>
  </si>
  <si>
    <t>Control and Valve Installers and Repairers, Except Mechanical Door</t>
  </si>
  <si>
    <t>Install, repair, and maintain mechanical regulating and controlling devices, such as electric meters, gas regulators, thermostats, safety and flow valves, and other mechanical governors.</t>
  </si>
  <si>
    <t>Heating, Air Conditioning, and Refrigeration Mechanics and Installers</t>
  </si>
  <si>
    <t>Install or repair heating, central air conditioning, HVAC, or refrigeration systems, including oil burners, hot-air furnaces, and heating stoves.</t>
  </si>
  <si>
    <t>Install, service, or repair heating and air conditioning systems in residences or commercial establishments.</t>
  </si>
  <si>
    <t>Install and repair industrial and commercial refrigerating systems.</t>
  </si>
  <si>
    <t>Repair, adjust, or install all types of electric or gas household appliances, such as refrigerators, washers, dryers, and ovens.</t>
  </si>
  <si>
    <t>Industrial Machinery Installation, Repair, and Maintenance Workers</t>
  </si>
  <si>
    <t>Repair, install, adjust, or maintain industrial production and processing machinery or refinery and pipeline distribution systems. May also install, dismantle, or move machinery and heavy equipment according to plans. Excludes “Mobile Heavy Equipment Mechanics, Except Engines” (49-3042), and “Maintenance Workers, Machinery” (49-9043).</t>
  </si>
  <si>
    <t>Lubricate machinery, change parts, or perform other routine machinery maintenance. Excludes “Maintenance and Repair Workers, General” (49-9071).</t>
  </si>
  <si>
    <t>Install, dismantle, or move machinery and heavy equipment according to layout plans, blueprints, or other drawings.</t>
  </si>
  <si>
    <t>Build or repair equipment such as furnaces, kilns, cupolas, boilers, converters, ladles, soaking pits, and ovens, using refractory materials.</t>
  </si>
  <si>
    <t>Line Installers and Repairers</t>
  </si>
  <si>
    <t>Install or repair cables or wires used in electrical power or distribution systems. May erect poles and light or heavy duty transmission towers. Excludes “Electrical and Electronics Repairers, Powerhouse, Substation, and Relay” (49-2095).</t>
  </si>
  <si>
    <t>Install and repair telecommunications cable, including fiber optics.</t>
  </si>
  <si>
    <t>Precision Instrument and Equipment Repairers</t>
  </si>
  <si>
    <t>Camera and Photographic Equipment Repairers</t>
  </si>
  <si>
    <t>Repair and adjust cameras and photographic equipment, including commercial video and motion picture camera equipment.</t>
  </si>
  <si>
    <t>Test, adjust, or repair biomedical or electromedical equipment.</t>
  </si>
  <si>
    <t>Repair percussion, stringed, reed, or wind instruments. May specialize in one area, such as piano tuning. Excludes “Audiovisual Equipment Installers and Repairers" (49-2097) who repair electrical and electronic musical instruments.</t>
  </si>
  <si>
    <t>Watch and Clock Repairers</t>
  </si>
  <si>
    <t>Repair, clean, and adjust mechanisms of timing instruments, such as watches and clocks. Includes watchmakers, watch technicians, and mechanical timepiece repairers. Excludes "Timing Device Assemblers and Adjusters” (51-2061).</t>
  </si>
  <si>
    <t>All precision instrument and equipment repairers not listed separately.</t>
  </si>
  <si>
    <t>Perform work involving the skills of two or more maintenance or craft occupations to keep machines, mechanical equipment, or the structure of a building in repair. Duties may involve pipe fitting; HVAC maintenance; insulating; welding; machining; carpentry; repairing electrical or mechanical equipment; installing, aligning, and balancing new equipment; and repairing buildings, floors, or stairs. Excludes “Facilities Managers” (11-3013) and “Maintenance Workers, Machinery” (49-9043).</t>
  </si>
  <si>
    <t>Inspect, diagnose, adjust, or repair wind turbines. Perform maintenance on wind turbine equipment including resolving electrical, mechanical, and hydraulic malfunctions.</t>
  </si>
  <si>
    <t>Miscellaneous Installation, Maintenance, and Repair Workers</t>
  </si>
  <si>
    <t>Coin, Vending, and Amusement Machine Servicers and Repairers</t>
  </si>
  <si>
    <t>Install, service, adjust, or repair coin, vending, or amusement machines including video games, juke boxes, pinball machines, or slot machines.</t>
  </si>
  <si>
    <t>Work below surface of water, using surface-supplied air or scuba equipment to inspect, repair, remove, or install equipment and structures. May use a variety of power and hand tools, such as drills, sledgehammers, torches, and welding equipment. May conduct tests or experiments, rig explosives, or photograph structures or marine life. Excludes “Athletes and Sports Competitors” (27-2021), “Police and Sheriff’s Patrol Officers” (33-3051), and “Fishing and Hunting Workers” (45-3031).</t>
  </si>
  <si>
    <t>Fabric Menders, Except Garment</t>
  </si>
  <si>
    <t>Repair tears, holes, and other defects in fabrics, such as draperies, linens, parachutes, and tents.</t>
  </si>
  <si>
    <t>Repair and open locks, make keys, change locks and safe combinations, and install and repair safes.</t>
  </si>
  <si>
    <t>Move or install mobile homes or prefabricated buildings.</t>
  </si>
  <si>
    <t>Riggers</t>
  </si>
  <si>
    <t>Set up or repair rigging for construction projects, manufacturing plants, logging yards, ships and shipyards, or for the entertainment industry.</t>
  </si>
  <si>
    <t>Install, inspect, test, maintain, or repair electric gate crossings, signals, signal equipment, track switches, section lines, or intercommunications systems within a railroad system.</t>
  </si>
  <si>
    <t>Helpers--Installation, Maintenance, and Repair Workers</t>
  </si>
  <si>
    <t>Help installation, maintenance, and repair workers in maintenance, parts replacement, and repair of vehicles, industrial machinery, and electrical and electronic equipment. Perform duties such as furnishing tools, materials, and supplies to other workers; cleaning work area, machines, and tools; and holding materials or tools for other workers.</t>
  </si>
  <si>
    <t>Installation, Maintenance, and Repair Workers, All Other</t>
  </si>
  <si>
    <t>All installation, maintenance, and repair workers not listed separately.</t>
  </si>
  <si>
    <t>Perform technical activities at power plants or individual installations necessary for the generation of power from geothermal energy sources. Monitor and control operating activities at geothermal power generation facilities and perform maintenance and repairs as necessary. Install, test, and maintain residential and commercial geothermal heat pumps.</t>
  </si>
  <si>
    <t>Supervisors of Production Workers</t>
  </si>
  <si>
    <t>Directly supervise and coordinate the activities of production and operating workers, such as inspectors, precision workers, machine setters and operators, assemblers, fabricators, and plant and system operators. Excludes team or work leaders.</t>
  </si>
  <si>
    <t>Assemblers and Fabricators</t>
  </si>
  <si>
    <t>Assemble, fit, fasten, and install parts of airplanes, space vehicles, or missiles, such as tails, wings, fuselage, bulkheads, stabilizers, landing gear, rigging and control equipment, or heating and ventilating systems.</t>
  </si>
  <si>
    <t>Electrical, Electronics, and Electromechanical Assemblers</t>
  </si>
  <si>
    <t>Coil Winders, Tapers, and Finishers</t>
  </si>
  <si>
    <t>Wind wire coils used in electrical components, such as resistors and transformers, and in electrical equipment and instruments, such as field cores, bobbins, armature cores, electrical motors, generators, and control equipment.</t>
  </si>
  <si>
    <t>Electrical and Electronic Equipment Assemblers</t>
  </si>
  <si>
    <t>Assemble or modify electrical or electronic equipment, such as computers, test equipment telemetering systems, electric motors, and batteries.</t>
  </si>
  <si>
    <t>Electromechanical Equipment Assemblers</t>
  </si>
  <si>
    <t>Assemble or modify electromechanical equipment or devices, such as servomechanisms, gyros, dynamometers, magnetic drums, tape drives, brakes, control linkage, actuators, and appliances.</t>
  </si>
  <si>
    <t>Construct, assemble, or rebuild machines, such as engines, turbines, and similar equipment used in such industries as construction, extraction, textiles, and paper manufacturing.</t>
  </si>
  <si>
    <t>Fabricate, position, align, and fit parts of structural metal products. Shipfitters are included in “Layout Workers, Metal and Plastic” (51-4192).</t>
  </si>
  <si>
    <t>Fiberglass Laminators and Fabricators</t>
  </si>
  <si>
    <t>Laminate layers of fiberglass on molds to form boat decks and hulls, bodies for golf carts, automobiles, or other products.</t>
  </si>
  <si>
    <t>Perform precision assembling or adjusting, within narrow tolerances, of timing devices such as digital clocks or timing devices with electrical or electronic components. Watchmakers are included in “Watch and Clock Repairers” (49-9064).</t>
  </si>
  <si>
    <t>Miscellaneous Assemblers and Fabricators</t>
  </si>
  <si>
    <t>Team Assemblers</t>
  </si>
  <si>
    <t>Work as part of a team having responsibility for assembling an entire product or component of a product. Team assemblers can perform all tasks conducted by the team in the assembly process and rotate through all or most of them, rather than being assigned to a specific task on a permanent basis. May participate in making management decisions affecting the work. Includes team leaders who work as part of the team. Assemblers who continuously perform the same task are classified elsewhere in 51-2000.</t>
  </si>
  <si>
    <t>Perform precision assembling, adjusting, or calibrating, within narrow tolerances, of timing devices such as digital clocks or timing devices with electrical or electronic components.</t>
  </si>
  <si>
    <t>Assemblers and Fabricators, All Other</t>
  </si>
  <si>
    <t>All assemblers and fabricators not listed separately.</t>
  </si>
  <si>
    <t>Food Processing Workers</t>
  </si>
  <si>
    <t>Mix and bake ingredients to produce breads, rolls, cookies, cakes, pies, pastries, or other baked goods. Pastry chefs in restaurants and hotels are included with “Chefs and Head Cooks” (35-1011).</t>
  </si>
  <si>
    <t>Butchers and Other Meat, Poultry, and Fish Processing Workers</t>
  </si>
  <si>
    <t>Cut, trim, or prepare consumer-sized portions of meat for use or sale in retail establishments.</t>
  </si>
  <si>
    <t>Meat, Poultry, and Fish Cutters and Trimmers</t>
  </si>
  <si>
    <t>Use hands or hand tools to perform routine cutting and trimming of meat, poultry, and seafood.</t>
  </si>
  <si>
    <t>Perform nonroutine or precision functions involving the preparation of large portions of meat. Work may include specialized slaughtering tasks, cutting standard or premium cuts of meat for marketing, making sausage, or wrapping meats. Work typically occurs in slaughtering, meat packing, or wholesale establishments. Excludes “Meat, Poultry, and Fish Cutters and Trimmers” (51-3022) who perform routine meat cutting.</t>
  </si>
  <si>
    <t>Miscellaneous Food Processing Workers</t>
  </si>
  <si>
    <t>Food and Tobacco Roasting, Baking, and Drying Machine Operators and Tenders</t>
  </si>
  <si>
    <t>Operate or tend food or tobacco roasting, baking, or drying equipment, including hearth ovens, kiln driers, roasters, char kilns, and vacuum drying equipment.</t>
  </si>
  <si>
    <t>Food Batchmakers</t>
  </si>
  <si>
    <t>Set up and operate equipment that mixes or blends ingredients used in the manufacturing of food products. Includes candy makers and cheese makers.</t>
  </si>
  <si>
    <t>Food Cooking Machine Operators and Tenders</t>
  </si>
  <si>
    <t>Operate or tend cooking equipment, such as steam cooking vats, deep fry cookers, pressure cookers, kettles, and boilers, to prepare food products. Excludes “Food and Tobacco Roasting, Baking, and Drying Machine Operators and Tenders” (51-3091).</t>
  </si>
  <si>
    <t>Food Processing Workers, All Other</t>
  </si>
  <si>
    <t>All food processing workers not listed separately</t>
  </si>
  <si>
    <t>Metal Workers and Plastic Workers</t>
  </si>
  <si>
    <t>Operate computer-controlled machines or robots to perform one or more machine functions on metal or plastic work pieces.</t>
  </si>
  <si>
    <t>Develop programs to control machining or processing of metal or plastic parts by automatic machine tools, equipment, or systems.</t>
  </si>
  <si>
    <t>Forming Machine Setters, Operators, and Tenders, Metal and Plastic</t>
  </si>
  <si>
    <t>Set up, operate, or tend machines to extrude or draw thermoplastic or metal materials into tubes, rods, hoses, wire, bars, or structural shapes.</t>
  </si>
  <si>
    <t>Set up, operate, or tend forging machines to taper, shape, or form metal or plastic parts.</t>
  </si>
  <si>
    <t>Set up, operate, or tend machines to roll steel or plastic forming bends, beads, knurls, rolls, or plate, or to flatten, temper, or reduce gauge of material.</t>
  </si>
  <si>
    <t>Machine Tool Cutting Setters, Operators, and Tenders, Metal and Plastic</t>
  </si>
  <si>
    <t>Set up, operate, or tend machines to saw, cut, shear, slit, punch, crimp, notch, bend, or straighten metal or plastic material.</t>
  </si>
  <si>
    <t>Set up, operate, or tend drilling machines to drill, bore, ream, mill, or countersink metal or plastic work pieces.</t>
  </si>
  <si>
    <t>Set up, operate, or tend grinding and related tools that remove excess material or burrs from surfaces, sharpen edges or corners, or buff, hone, or polish metal or plastic work pieces.</t>
  </si>
  <si>
    <t>Set up, operate, or tend lathe and turning machines to turn, bore, thread, form, or face metal or plastic materials, such as wire, rod, or bar stock.</t>
  </si>
  <si>
    <t>Set up, operate, or tend milling or planing machines to mill, plane, shape, groove, or profile metal or plastic work pieces.</t>
  </si>
  <si>
    <t>Set up and operate a variety of machine tools to produce precision parts and instruments out of metal. Includes precision instrument makers who fabricate, modify, or repair mechanical instruments. May also fabricate and modify parts to make or repair machine tools or maintain industrial machines, applying knowledge of mechanics, mathematics, metal properties, layout, and machining procedures. Machinists who primarily program or operate computer numerically controlled (CNC) equipment are classified in “Computer Numerically Controlled Tool Operators and Programmers” (51-9160).</t>
  </si>
  <si>
    <t>Metal Furnace Operators, Tenders, Pourers, and Casters</t>
  </si>
  <si>
    <t>Metal-Refining Furnace Operators and Tenders</t>
  </si>
  <si>
    <t>Operate or tend furnaces, such as gas, oil, coal, electric-arc or electric induction, open-hearth, or oxygen furnaces, to melt and refine metal before casting or to produce specified types of steel. Excludes “Heat Treating Equipment Setters, Operators, and Tenders, Metal and Plastic” (51-4191).</t>
  </si>
  <si>
    <t>Pourers and Casters, Metal</t>
  </si>
  <si>
    <t>Operate hand-controlled mechanisms to pour and regulate the flow of molten metal into molds to produce castings or ingots.</t>
  </si>
  <si>
    <t>Model Makers and Patternmakers, Metal and Plastic</t>
  </si>
  <si>
    <t>Set up and operate machines, such as lathes, milling and engraving machines, and jig borers to make working models of metal or plastic objects. Includes template makers.</t>
  </si>
  <si>
    <t>Lay out, machine, fit, and assemble castings and parts to metal or plastic foundry patterns, core boxes, or match plates.</t>
  </si>
  <si>
    <t>Molders and Molding Machine Setters, Operators, and Tenders, Metal and Plastic</t>
  </si>
  <si>
    <t>Make or form wax or sand cores or molds used in the production of metal castings in foundries. Excludes “Molding, Coremaking, and Casting Machine Setters, Operators, and Tenders, Metal and Plastic” (51-4072) and “Molders, Shapers, and Casters, Except Metal and Plastic” (51-9195).</t>
  </si>
  <si>
    <t>Molding, Coremaking, and Casting Machine Setters, Operators, and Tenders, Metal and Plastic</t>
  </si>
  <si>
    <t>Set up, operate, or tend metal or plastic molding, casting, or coremaking machines to mold or cast metal or thermoplastic parts or products.</t>
  </si>
  <si>
    <t>Set up, operate, or tend more than one type of cutting or forming machine tool or robot.</t>
  </si>
  <si>
    <t>Analyze specifications, lay out metal stock, set up and operate machine tools, and fit and assemble parts to make and repair dies, cutting tools, jigs, fixtures, gauges, and machinists’ hand tools.</t>
  </si>
  <si>
    <t>Welding, Soldering, and Brazing Workers</t>
  </si>
  <si>
    <t>Welders, Cutters, Solderers, and Brazers</t>
  </si>
  <si>
    <t>Use hand-welding, flame-cutting, hand-soldering, or brazing equipment to weld or join metal components or to fill holes, indentations, or seams of fabricated metal products.</t>
  </si>
  <si>
    <t>Use hand-welding or flame-cutting equipment to weld or join metal components or to fill holes, indentations, or seams of fabricated metal products.</t>
  </si>
  <si>
    <t>Braze or solder together components to assemble fabricated metal parts, using soldering iron, torch, or welding machine and flux.</t>
  </si>
  <si>
    <t>Set up, operate, or tend welding, soldering, or brazing machines or robots that weld, braze, solder, or heat treat metal products, components, or assemblies. Includes workers who operate laser cutters or laser-beam machines.</t>
  </si>
  <si>
    <t>Miscellaneous Metal Workers and Plastic Workers</t>
  </si>
  <si>
    <t>Set up, operate, or tend heating equipment, such as heat-treating furnaces, flame-hardening machines, induction machines, soaking pits, or vacuum equipment to temper, harden, anneal, or heat treat metal or plastic objects.</t>
  </si>
  <si>
    <t>Lay out reference points and dimensions on metal or plastic stock or workpieces, such as sheets, plates, tubes, structural shapes, castings, or machine parts, for further processing. Includes shipfitters.</t>
  </si>
  <si>
    <t>Plating Machine Setters, Operators, and Tenders, Metal and Plastic</t>
  </si>
  <si>
    <t>Set up, operate, or tend plating machines to coat metal or plastic products with chromium, zinc, copper, cadmium, nickel, or other metal to protect or decorate surfaces. Typically, the product being coated is immersed in molten metal or an electrolytic solution. Excludes “Coating, Painting, and Spraying Machine Setters, Operators, and Tenders” (51-9124).</t>
  </si>
  <si>
    <t>Perform precision smoothing, sharpening, polishing, or grinding of metal objects.</t>
  </si>
  <si>
    <t>All metal workers and plastic workers not listed separately.</t>
  </si>
  <si>
    <t>Printing Workers</t>
  </si>
  <si>
    <t>Format and proof text and images submitted by designers and clients into finished pages that can be printed. Includes digital and photo typesetting. May produce printing plates.</t>
  </si>
  <si>
    <t>Set up and operate digital, letterpress, lithographic, flexographic, gravure, or other printing machines. Includes short-run offset printing presses.</t>
  </si>
  <si>
    <t>Print Binding and Finishing Workers</t>
  </si>
  <si>
    <t>Bind books and other publications or finish printed products by hand or machine. May set up binding and finishing machines.</t>
  </si>
  <si>
    <t>Textile, Apparel, and Furnishings Workers</t>
  </si>
  <si>
    <t>Laundry and Dry-Cleaning Workers</t>
  </si>
  <si>
    <t>Operate or tend washing or dry-cleaning machines to wash or dry-clean industrial or household articles, such as cloth garments, suede, leather, furs, blankets, draperies, linens, rugs, and carpets. Includes spotters and dyers of these articles.</t>
  </si>
  <si>
    <t>Pressers, Textile, Garment, and Related Materials</t>
  </si>
  <si>
    <t>Press or shape articles by hand or machine.</t>
  </si>
  <si>
    <t>Sewing Machine Operators</t>
  </si>
  <si>
    <t>Operate or tend sewing machines to join, reinforce, decorate, or perform related sewing operations in the manufacture of garment or nongarment products.</t>
  </si>
  <si>
    <t>Shoe and Leather Workers</t>
  </si>
  <si>
    <t>Construct, decorate, or repair leather and leather-like products, such as luggage, shoes, and saddles. May use hand tools.</t>
  </si>
  <si>
    <t>Operate or tend a variety of machines to join, decorate, reinforce, or finish shoes and shoe parts.</t>
  </si>
  <si>
    <t>Tailors, Dressmakers, and Sewers</t>
  </si>
  <si>
    <t>Sewers, Hand</t>
  </si>
  <si>
    <t>Sew, join, reinforce, or finish, usually with needle and thread, a variety of manufactured items. Includes weavers and stitchers.</t>
  </si>
  <si>
    <t>Tailors, Dressmakers, and Custom Sewers</t>
  </si>
  <si>
    <t>Design, make, alter, repair, or fit garments.</t>
  </si>
  <si>
    <t>Textile Machine Setters, Operators, and Tenders</t>
  </si>
  <si>
    <t>Textile Bleaching and Dyeing Machine Operators and Tenders</t>
  </si>
  <si>
    <t>Operate or tend machines to bleach, shrink, wash, dye, or finish textiles or synthetic or glass fibers.</t>
  </si>
  <si>
    <t>Textile Cutting Machine Setters, Operators, and Tenders</t>
  </si>
  <si>
    <t>Set up, operate, or tend machines that cut textiles.</t>
  </si>
  <si>
    <t>Textile Knitting and Weaving Machine Setters, Operators, and Tenders</t>
  </si>
  <si>
    <t>Set up, operate, or tend machines that knit, loop, weave, or draw in textiles. Excludes “Sewing Machine Operators” (51-6031).</t>
  </si>
  <si>
    <t>Textile Winding, Twisting, and Drawing Out Machine Setters, Operators, and Tenders</t>
  </si>
  <si>
    <t>Set up, operate, or tend machines that wind or twist textiles; or draw out and combine sliver, such as wool, hemp, or synthetic fibers. Includes slubber machine and drawing frame operators.</t>
  </si>
  <si>
    <t>Miscellaneous Textile, Apparel, and Furnishings Workers</t>
  </si>
  <si>
    <t>Extruding and Forming Machine Setters, Operators, and Tenders, Synthetic and Glass Fibers</t>
  </si>
  <si>
    <t>Set up, operate, or tend machines that extrude and form continuous filaments from synthetic materials, such as liquid polymer, rayon, and fiberglass.</t>
  </si>
  <si>
    <t>Draw and construct sets of precision master fabric patterns or layouts. May also mark and cut fabrics and apparel.</t>
  </si>
  <si>
    <t>Make, repair, or replace upholstery for household furniture or transportation vehicles.</t>
  </si>
  <si>
    <t>Textile, Apparel, and Furnishings Workers, All Other</t>
  </si>
  <si>
    <t>All textile, apparel, and furnishings workers not listed separately.</t>
  </si>
  <si>
    <t>Woodworkers</t>
  </si>
  <si>
    <t>Cut, shape, and assemble wooden articles or set up and operate a variety of woodworking machines, such as power saws, jointers, and mortisers to surface, cut, or shape lumber or to fabricate parts for wood products. Excludes “Woodworking Machine Setters, Operators, and Tenders” (51-7040).</t>
  </si>
  <si>
    <t>Shape, finish, and refinish damaged, worn, or used furniture or new high-grade furniture to specified color or finish.</t>
  </si>
  <si>
    <t>Model Makers and Patternmakers, Wood</t>
  </si>
  <si>
    <t>Construct full-size and scale wooden precision models of products. Includes wood jig builders and loft workers.</t>
  </si>
  <si>
    <t>Plan, lay out, and construct wooden unit or sectional patterns used in forming sand molds for castings.</t>
  </si>
  <si>
    <t>Woodworking Machine Setters, Operators, and Tenders</t>
  </si>
  <si>
    <t>Set up, operate, or tend wood sawing machines. May operate computer numerically controlled (CNC) equipment. Includes lead sawyers. Workers who primarily program or operate CNC equipment are classified in “Computer Numerically Controlled Tool Operators and Programmers” (51-9160).</t>
  </si>
  <si>
    <t>Set up, operate, or tend woodworking machines, such as drill presses, lathes, shapers, routers, sanders, planers, and wood nailing machines. May operate computer numerically controlled (CNC) equipment. Workers who primarily program or operate CNC equipment are classified in “Computer Numerically Controlled Tool Operators and Programmers” (51-9160).</t>
  </si>
  <si>
    <t>Miscellaneous Woodworkers</t>
  </si>
  <si>
    <t>All woodworkers not listed separately.</t>
  </si>
  <si>
    <t>Plant and System Operators</t>
  </si>
  <si>
    <t>Power Plant Operators, Distributors, and Dispatchers</t>
  </si>
  <si>
    <t>Operate or control nuclear reactors. Move control rods, start and stop equipment, monitor and adjust controls, and record data in logs. Implement emergency procedures when needed. May respond to abnormalities, determine cause, and recommend corrective action.</t>
  </si>
  <si>
    <t>Power Distributors and Dispatchers</t>
  </si>
  <si>
    <t>Coordinate, regulate, or distribute electricity or steam.</t>
  </si>
  <si>
    <t>Power Plant Operators</t>
  </si>
  <si>
    <t>Control, operate, or maintain machinery to generate electric power. Includes auxiliary equipment operators. Excludes “Nuclear Power Reactor Operators” (51-8011).</t>
  </si>
  <si>
    <t>Biomass Plant Technicians</t>
  </si>
  <si>
    <t>Control and monitor biomass plant activities and perform maintenance as needed.</t>
  </si>
  <si>
    <t>Hydroelectric Plant Technicians</t>
  </si>
  <si>
    <t>Monitor and control activities associated with hydropower generation. Operate plant equipment, such as turbines, pumps, valves, gates, fans, electric control boards, and battery banks. Monitor equipment operation and performance and make necessary adjustments to ensure optimal performance. Perform equipment maintenance and repair as necessary.</t>
  </si>
  <si>
    <t>Stationary Engineers and Boiler Operators</t>
  </si>
  <si>
    <t>Operate or maintain stationary engines, boilers, or other mechanical equipment to provide utilities for buildings or industrial processes. Operate equipment such as steam engines, generators, motors, turbines, and steam boilers.</t>
  </si>
  <si>
    <t>Operate or control an entire process or system of machines, often through the use of control boards, to transfer or treat water or wastewater.</t>
  </si>
  <si>
    <t>Miscellaneous Plant and System Operators</t>
  </si>
  <si>
    <t>Control or operate entire chemical processes or system of machines.</t>
  </si>
  <si>
    <t>Gas Plant Operators</t>
  </si>
  <si>
    <t>Distribute or process gas for utility companies and others by controlling compressors to maintain specified pressures on main pipelines.</t>
  </si>
  <si>
    <t>Petroleum Pump System Operators, Refinery Operators, and Gaugers</t>
  </si>
  <si>
    <t>Operate or control petroleum refining or processing units. May specialize in controlling manifold and pumping systems, gauging or testing oil in storage tanks, or regulating the flow of oil into pipelines.</t>
  </si>
  <si>
    <t>Plant and System Operators, All Other</t>
  </si>
  <si>
    <t>All plant and system operators not listed separately.</t>
  </si>
  <si>
    <t>Biofuels Processing Technicians</t>
  </si>
  <si>
    <t>Calculate, measure, load, mix, and process refined feedstock with additives in fermentation or reaction process vessels and monitor production process. Perform, and keep records of, plant maintenance, repairs, and safety inspections.</t>
  </si>
  <si>
    <t>Methane/Landfill Gas Generation System Technicians</t>
  </si>
  <si>
    <t>Monitor, operate, and maintain landfill gas collection system components and environmental monitoring and control systems.</t>
  </si>
  <si>
    <t>Other Production Occupations</t>
  </si>
  <si>
    <t>Chemical Processing Machine Setters, Operators, and Tenders</t>
  </si>
  <si>
    <t>Operate or tend equipment to control chemical changes or reactions in the processing of industrial or consumer products. Equipment used includes devulcanizers, steam-jacketed kettles, and reactor vessels. Excludes “Chemical Plant and System Operators” (51-8091).</t>
  </si>
  <si>
    <t>Separating, Filtering, Clarifying, Precipitating, and Still Machine Setters, Operators, and Tenders</t>
  </si>
  <si>
    <t>Set up, operate, or tend continuous flow or vat-type equipment; filter presses; shaker screens; centrifuges; condenser tubes; precipitating, fermenting, or evaporating tanks; scrubbing towers; or batch stills. These machines extract, sort, or separate liquids, gases, or solids from other materials to recover a refined product. Includes dairy processing equipment operators. Excludes “Chemical Equipment Operators and Tenders” (51-9011).</t>
  </si>
  <si>
    <t>Crushing, Grinding, Polishing, Mixing, and Blending Workers</t>
  </si>
  <si>
    <t>Crushing, Grinding, and Polishing Machine Setters, Operators, and Tenders</t>
  </si>
  <si>
    <t>Set up, operate, or tend machines to crush, grind, or polish materials, such as coal, glass, grain, stone, food, or rubber.</t>
  </si>
  <si>
    <t>Grinding and Polishing Workers, Hand</t>
  </si>
  <si>
    <t>Grind, sand, or polish, using hand tools or hand-held power tools, a variety of metal, wood, stone, clay, plastic, or glass objects. Includes chippers, buffers, and finishers.</t>
  </si>
  <si>
    <t>Mixing and Blending Machine Setters, Operators, and Tenders</t>
  </si>
  <si>
    <t>Set up, operate, or tend machines to mix or blend materials, such as chemicals, tobacco, liquids, color pigments, or explosive ingredients. Excludes “Food Batchmakers” (51-3092).</t>
  </si>
  <si>
    <t>Cutting Workers</t>
  </si>
  <si>
    <t>Cutters and Trimmers, Hand</t>
  </si>
  <si>
    <t>Use hand tools or hand-held power tools to cut and trim a variety of manufactured items, such as carpet, fabric, stone, glass, or rubber.</t>
  </si>
  <si>
    <t>Cutting and Slicing Machine Setters, Operators, and Tenders</t>
  </si>
  <si>
    <t>Set up, operate, or tend machines that cut or slice materials, such as glass, stone, cork, rubber, tobacco, food, paper, or insulating material. Excludes “Cutting, Punching, and Press Machine Setters, Operators, and Tenders, Metal and Plastic” (51-4031), “Textile Cutting Machine Setters, Operators, and Tenders” (51-6062), and “Woodworking Machine Setters, Operators, and Tenders” (51-7040).</t>
  </si>
  <si>
    <t>Extruding, Forming, Pressing, and Compacting Machine Setters, Operators, and Tenders</t>
  </si>
  <si>
    <t>Set up, operate, or tend machines, such as glass-forming machines, plodder machines, and tuber machines, to shape and form products such as glassware, food, rubber, soap, brick, tile, clay, wax, tobacco, or cosmetics. Excludes “Shoe Machine Operators and Tenders” (51-6042) and “Paper Goods Machine Setters, Operators, and Tenders” (51-9196).</t>
  </si>
  <si>
    <t>Furnace, Kiln, Oven, Drier, and Kettle Operators and Tenders</t>
  </si>
  <si>
    <t>Operate or tend heating equipment other than basic metal, plastic, or food processing equipment. Includes activities such as annealing glass, drying lumber, curing rubber, removing moisture from materials, or boiling soap.</t>
  </si>
  <si>
    <t>Inspect, test, sort, sample, or weigh nonagricultural raw materials or processed, machined, fabricated, or assembled parts or products for defects, wear, and deviations from specifications. May use precision measuring instruments and complex test equipment.</t>
  </si>
  <si>
    <t>Jewelers and Precious Stone and Metal Workers</t>
  </si>
  <si>
    <t>Design, fabricate, adjust, repair, or appraise jewelry, gold, silver, other precious metals, or gems. Includes diamond polishers and gem cutters, and persons who perform precision casting and modeling of molds, casting metal in molds, or setting precious and semiprecious stones for jewelry and related products.</t>
  </si>
  <si>
    <t>Fabricate and repair jewelry articles. Make models or molds to create jewelry items.</t>
  </si>
  <si>
    <t>Fabricate, finish, or evaluate the quality of gems and diamonds used in jewelry or industrial tools.</t>
  </si>
  <si>
    <t>Cast, anneal, solder, hammer, or shape gold, silver, pewter or other metals to form jewelry or other metal items such as goblets or candlesticks.</t>
  </si>
  <si>
    <t>Dental and Ophthalmic Laboratory Technicians and Medical Appliance Technicians</t>
  </si>
  <si>
    <t>Construct and repair full or partial dentures or dental appliances. Excludes “Dental Assistants” (31-9091).</t>
  </si>
  <si>
    <t>Construct, maintain, or repair medical supportive devices such as braces, orthotics and prosthetic devices, joints, arch supports, and other surgical and medical appliances.</t>
  </si>
  <si>
    <t>Cut, grind, and polish eyeglasses, contact lenses, or other precision optical elements. Assemble and mount lenses into frames or process other optical elements. Includes precision lens polishers or grinders, centerer-edgers, and lens mounters. Excludes “Opticians, Dispensing ” (29-2081).</t>
  </si>
  <si>
    <t>Packaging and Filling Machine Operators and Tenders</t>
  </si>
  <si>
    <t>Operate or tend machines to prepare industrial or consumer products for storage or shipment. Includes cannery workers who pack food products.</t>
  </si>
  <si>
    <t>Painting Workers</t>
  </si>
  <si>
    <t>Coating, Painting, and Spraying Machine Setters, Operators, and Tenders</t>
  </si>
  <si>
    <t>Set up, operate, or tend machines to coat or paint any of a wide variety of products, including glassware, cloth, ceramics, metal, plastic, paper, or wood, with lacquer, silver, copper, rubber, varnish, glaze, enamel, oil, or rust-proofing materials.</t>
  </si>
  <si>
    <t>Operate or tend painting machines to paint surfaces of transportation equipment, such as automobiles, buses, trucks, trains, boats, and airplanes. Includes painters in auto body repair facilities.</t>
  </si>
  <si>
    <t>Painting, Coating, and Decorating Workers</t>
  </si>
  <si>
    <t>Paint, coat, or decorate articles, such as furniture, glass, plateware, pottery, jewelry, toys, books, or leather. Excludes “Artists and Related Workers" (27-1010), “Designers” (27-1020), “Photographic Process Workers and Processing Machine Operators” (51-9151), and “Etchers and Engravers” (51-9194).</t>
  </si>
  <si>
    <t>Set up, operate, or tend spraying or rolling machines to coat or paint any of a wide variety of products, including glassware, cloth, ceramics, metal, plastic, paper, or wood, with lacquer, silver, copper, rubber, varnish, glaze, enamel, oil, or rust-proofing materials. Includes painters of transportation vehicles such as painters in auto body repair facilities. Excludes “Plating Machine Setters, Operators, and Tenders, Metal and Plastic” (51-4193).</t>
  </si>
  <si>
    <t>Semiconductor Processing Technicians</t>
  </si>
  <si>
    <t>Perform any or all of the following functions in the manufacture of electronic semiconductors: load semiconductor material into furnace; saw formed ingots into segments; load individual segment into crystal growing chamber and monitor controls; locate crystal axis in ingot using x-ray equipment and saw ingots into wafers; and clean, polish, and load wafers into series of special purpose furnaces, chemical baths, and equipment used to form circuitry and change conductive properties.</t>
  </si>
  <si>
    <t>Photographic Process Workers and Processing Machine Operators</t>
  </si>
  <si>
    <t>Perform work involved in developing and processing photographic images from film or digital media. May perform precision tasks such as editing photographic negatives and prints.</t>
  </si>
  <si>
    <t>Computer Numerically Controlled Tool Operators and Programmers</t>
  </si>
  <si>
    <t>Computer Numerically Controlled Tool Operators</t>
  </si>
  <si>
    <t>Operate computer-controlled tools, machines, or robots to machine or process parts, tools, or other work pieces made of metal, plastic, wood, stone, or other materials. May also set up and maintain equipment.</t>
  </si>
  <si>
    <t>Computer Numerically Controlled Tool Programmers</t>
  </si>
  <si>
    <t>Develop programs to control machining or processing of materials by automatic machine tools, equipment, or systems. May also set up, operate, or maintain equipment.</t>
  </si>
  <si>
    <t>Miscellaneous Production Workers</t>
  </si>
  <si>
    <t>Adhesive Bonding Machine Operators and Tenders</t>
  </si>
  <si>
    <t>Operate or tend bonding machines that use adhesives to join items for further processing or to form a completed product. Processes include joining veneer sheets into plywood; gluing paper; or joining rubber and rubberized fabric parts, plastic, simulated leather, or other materials. Excludes “Shoe Machine Operators and Tenders” (51-6042).</t>
  </si>
  <si>
    <t>Cleaning, Washing, and Metal Pickling Equipment Operators and Tenders</t>
  </si>
  <si>
    <t>Operate or tend machines to wash or clean products, such as barrels or kegs, glass items, tin plate, food, pulp, coal, plastic, or rubber, to remove impurities.</t>
  </si>
  <si>
    <t>Cooling and Freezing Equipment Operators and Tenders</t>
  </si>
  <si>
    <t>Operate or tend equipment such as cooling and freezing units, refrigerators, batch freezers, and freezing tunnels, to cool or freeze products, food, blood plasma, and chemicals.</t>
  </si>
  <si>
    <t>Engrave or etch metal, wood, rubber, or other materials. Includes such workers as etcher-circuit processors, pantograph engravers, and silk screen etchers. Photoengravers are included in “Prepress Technicians and Workers” (51-5111).</t>
  </si>
  <si>
    <t>Molders, Shapers, and Casters, Except Metal and Plastic</t>
  </si>
  <si>
    <t>Mold, shape, form, cast, or carve products such as food products, figurines, tile, pipes, and candles consisting of clay, glass, plaster, concrete, stone, or combinations of materials.</t>
  </si>
  <si>
    <t>Stone Cutters and Carvers, Manufacturing</t>
  </si>
  <si>
    <t>Cut or carve stone according to diagrams and patterns.</t>
  </si>
  <si>
    <t>Glass Blowers, Molders, Benders, and Finishers</t>
  </si>
  <si>
    <t>Shape molten glass according to patterns.</t>
  </si>
  <si>
    <t>Potters, Manufacturing</t>
  </si>
  <si>
    <t>Operate production machines such as pug mill, jigger machine, or potter's wheel to process clay in manufacture of ceramic, pottery and stoneware products.</t>
  </si>
  <si>
    <t>Molding and Casting Workers</t>
  </si>
  <si>
    <t>Perform a variety of duties such as mixing materials, assembling mold parts, filling molds, and stacking molds to mold and cast a wide range of products.</t>
  </si>
  <si>
    <t>Paper Goods Machine Setters, Operators, and Tenders</t>
  </si>
  <si>
    <t>Set up, operate, or tend paper goods machines that perform a variety of functions, such as converting, sawing, corrugating, banding, wrapping, boxing, stitching, forming, or sealing paper or paperboard sheets into products.</t>
  </si>
  <si>
    <t>Tire Builders</t>
  </si>
  <si>
    <t>Operate machines to build tires.</t>
  </si>
  <si>
    <t>Helpers--Production Workers</t>
  </si>
  <si>
    <t>Help production workers by performing duties requiring less skill. Duties include supplying or holding materials or tools, and cleaning work area and equipment. Apprentice workers are classified in the appropriate production occupations (51-0000).</t>
  </si>
  <si>
    <t>Production Workers, All Other</t>
  </si>
  <si>
    <t>All production workers not listed separately. Excludes “Packers and Packagers, Hand” (53-7064).</t>
  </si>
  <si>
    <t>Recycling and Reclamation Workers</t>
  </si>
  <si>
    <t>Prepare and sort materials or products for recycling. Identify and remove hazardous substances. Dismantle components of products such as appliances.</t>
  </si>
  <si>
    <t>Supervisors of Transportation and Material Moving Workers</t>
  </si>
  <si>
    <t>Aircraft Cargo Handling Supervisors</t>
  </si>
  <si>
    <t>Supervise and coordinate the activities of ground crew in the loading, unloading, securing, and staging of aircraft cargo or baggage. May determine the quantity and orientation of cargo and compute aircraft center of gravity. May accompany aircraft as member of flight crew and monitor and handle cargo in flight, and assist and brief passengers on safety and emergency procedures. Includes loadmasters.</t>
  </si>
  <si>
    <t>First-Line Supervisors of Helpers, Laborers, and Material Movers, Hand</t>
  </si>
  <si>
    <t>Directly supervise and coordinate the activities of helpers, laborers, or material movers.</t>
  </si>
  <si>
    <t>Recycling Coordinators</t>
  </si>
  <si>
    <t>Supervise curbside and drop-off recycling programs for municipal governments or private firms.</t>
  </si>
  <si>
    <t>Directly supervise and coordinate activities of transportation and material-moving machine and vehicle operators and helpers.</t>
  </si>
  <si>
    <t>First-Line Supervisors of Transportation and Material Moving Workers</t>
  </si>
  <si>
    <t>Directly supervise and coordinate the activities of helpers, laborers, or material movers, hand.</t>
  </si>
  <si>
    <t>First-Line Supervisors of Material-Moving Machine and Vehicle Operators</t>
  </si>
  <si>
    <t>Directly supervise and coordinate activities of material-moving machine and vehicle operators and helpers.</t>
  </si>
  <si>
    <t>First-Line Supervisors of Passenger Attendants</t>
  </si>
  <si>
    <t>Supervise and coordinate activities of passenger attendants. Includes supervisors of “Flight Attendants” (53-2031).</t>
  </si>
  <si>
    <t>First-Line Supervisors of Transportation Workers, All Other</t>
  </si>
  <si>
    <t>All first-line supervisors of transportation workers not listed separately.</t>
  </si>
  <si>
    <t>Air Transportation Workers</t>
  </si>
  <si>
    <t>Aircraft Pilots and Flight Engineers</t>
  </si>
  <si>
    <t>Pilot and navigate the flight of fixed-wing aircraft, usually on scheduled air carrier routes, for the transport of passengers and cargo. Requires Federal Air Transport certificate and rating for specific aircraft type used. Includes regional, national, and international airline pilots and flight instructors of airline pilots. Excludes “Electro-Mechanical and Mechatronics Technologists and Technicians” (17-3024).</t>
  </si>
  <si>
    <t>Pilot and navigate the flight of fixed-wing aircraft on nonscheduled air carrier routes, or helicopters. Requires Commercial Pilot certificate. Includes charter pilots with similar certification, and air ambulance and air tour pilots. Excludes regional, national, and international airline pilots. Excludes “Electro-Mechanical and Mechatronics Technologists and Technicians” (17-3024).</t>
  </si>
  <si>
    <t>Air Traffic Controllers and Airfield Operations Specialists</t>
  </si>
  <si>
    <t>Control air traffic on and within vicinity of airport, and movement of air traffic between altitude sectors and control centers, according to established procedures and policies. Authorize, regulate, and control commercial airline flights according to government or company regulations to expedite and ensure flight safety.</t>
  </si>
  <si>
    <t>Ensure the safe takeoff and landing of commercial and military aircraft. Duties include coordination between air-traffic control and maintenance personnel, dispatching, using airfield landing and navigational aids, implementing airfield safety procedures, monitoring and maintaining flight records, and applying knowledge of weather information.</t>
  </si>
  <si>
    <t>Monitor safety of the aircraft cabin. Provide services to airline passengers, explain safety information, serve food and beverages, and respond to emergency incidents.</t>
  </si>
  <si>
    <t>Motor Vehicle Operators</t>
  </si>
  <si>
    <t>Drive ambulance or assist ambulance driver in transporting sick, injured, or convalescent persons. Assist in lifting patients.</t>
  </si>
  <si>
    <t>Drive bus or motor coach, including regular route operations, charters, and private carriage. May assist passengers with baggage. May collect fares or tickets.</t>
  </si>
  <si>
    <t>Transport students or special clients, such as the elderly or persons with disabilities. Ensure adherence to safety rules. May assist passengers in boarding or exiting.</t>
  </si>
  <si>
    <t>Driver/Sales Workers and Truck Drivers</t>
  </si>
  <si>
    <t>Driver/Sales Workers</t>
  </si>
  <si>
    <t>Drive truck or other vehicle over established routes or within an established territory and sell or deliver goods, such as food products, including restaurant take-out items, or pick up or deliver items such as commercial laundry. May also take orders, collect payment, or stock merchandise at point of delivery. Excludes “Coin, Vending, and Amusement Machine Servicers and Repairers” (49-9091) and “Light Truck Drivers” (53-3033).</t>
  </si>
  <si>
    <t>Drive a tractor-trailer combination or a truck with a capacity of at least 26,001 pounds Gross Vehicle Weight (GVW). May be required to unload truck. Requires commercial drivers’ license. Includes tow truck drivers. Excludes “Refuse and Recyclable Material Collectors” (53-7081).</t>
  </si>
  <si>
    <t>Light Truck Drivers</t>
  </si>
  <si>
    <t>Drive a light vehicle, such as a truck or van, with a capacity of less than 26,001 pounds Gross Vehicle Weight (GVW), primarily to pick up merchandise or packages from a distribution center and deliver. May load and unload vehicle. Excludes “Couriers and Messengers” (43-5021) and “Driver/Sales Workers” (53-3031).</t>
  </si>
  <si>
    <t>Taxi Drivers and Chauffeurs</t>
  </si>
  <si>
    <t>Drive automobiles, vans, or limousines to transport passengers. May occasionally carry cargo. Includes hearse drivers.</t>
  </si>
  <si>
    <t>Passenger Vehicle Drivers</t>
  </si>
  <si>
    <t>Bus Drivers, School</t>
  </si>
  <si>
    <t>Drive a school bus to transport students. Ensure adherence to safety rules. May assist students in boarding or exiting.</t>
  </si>
  <si>
    <t>Shuttle Drivers and Chauffeurs</t>
  </si>
  <si>
    <t>Drive a motor vehicle to transport passengers on a planned or scheduled basis. May collect a fare. Includes nonemergency medical transporters and hearse drivers. Excludes “Ambulance Drivers and Attendants, Except Emergency Medical Technicians” (53-3011) and “Taxi Drivers” (53-3054).</t>
  </si>
  <si>
    <t>Taxi Drivers</t>
  </si>
  <si>
    <t>Drive a motor vehicle to transport passengers on an unplanned basis and charge a fare, usually based on a meter. Excludes “Shuttle Drivers and Chauffeurs” (53-3053).</t>
  </si>
  <si>
    <t>Miscellaneous Motor Vehicle Operators</t>
  </si>
  <si>
    <t>Motor Vehicle Operators, All Other</t>
  </si>
  <si>
    <t>All motor vehicle operators not listed separately.</t>
  </si>
  <si>
    <t>Rail Transportation Workers</t>
  </si>
  <si>
    <t>Locomotive Engineers and Operators</t>
  </si>
  <si>
    <t>Drive electric, diesel-electric, steam, or gas-turbine-electric locomotives to transport passengers or freight. Interpret train orders, electronic or manual signals, and railroad rules and regulations. Excludes “Engineers” (17-2011 through 17-2199).</t>
  </si>
  <si>
    <t>Monitor locomotive instruments and watch for dragging equipment, obstacles on rights-of-way, and train signals during run. Watch for and relay traffic signals from yard workers to yard engineer in railroad yard.</t>
  </si>
  <si>
    <t>Drive switching or other locomotive or dinkey engines within railroad yard, industrial plant, quarry, construction project, or similar location.</t>
  </si>
  <si>
    <t>Railroad Brake, Signal, and Switch Operators and Locomotive Firers</t>
  </si>
  <si>
    <t>Operate railroad track switches. Couple or uncouple rolling stock to make up or break up trains. Signal engineers by hand or flagging. May inspect couplings, air hoses, journal boxes, and hand brakes.</t>
  </si>
  <si>
    <t>Operate or monitor railroad track switches or locomotive instruments. May couple or uncouple rolling stock to make up or break up trains. Watch for and relay traffic signals. May inspect couplings, air hoses, journal boxes, and hand brakes. May watch for dragging equipment or obstacles on rights-of-way.</t>
  </si>
  <si>
    <t>Coordinate activities of switch-engine crew within railroad yard, industrial plant, or similar location. Conductors coordinate activities of train crew on passenger or freight trains. Yardmasters review train schedules and switching orders and coordinate activities of workers engaged in railroad traffic operations, such as the makeup or breakup of trains and yard switching.</t>
  </si>
  <si>
    <t>Operate subway or elevated suburban trains with no separate locomotive, or electric-powered streetcar, to transport passengers. May handle fares.</t>
  </si>
  <si>
    <t>Miscellaneous Rail Transportation Workers</t>
  </si>
  <si>
    <t>All rail transportation workers not listed separately.</t>
  </si>
  <si>
    <t>Water Transportation Workers</t>
  </si>
  <si>
    <t>Sailors and Marine Oilers</t>
  </si>
  <si>
    <t>Stand watch to look for obstructions in path of vessel, measure water depth, turn wheel on bridge, or use emergency equipment as directed by captain, mate, or pilot. Break out, rig, overhaul, and store cargo-handling gear, stationary rigging, and running gear. Perform a variety of maintenance tasks to preserve the painted surface of the ship and to maintain line and ship equipment. Must hold government-issued certification and tankerman certification when working aboard liquid-carrying vessels. Includes able seamen and ordinary seamen.</t>
  </si>
  <si>
    <t>Ship and Boat Captains and Operators</t>
  </si>
  <si>
    <t>Captains, Mates, and Pilots of Water Vessels</t>
  </si>
  <si>
    <t>Command or supervise operations of ships and water vessels, such as tugboats and ferryboats. Required to hold license issued by U.S. Coast Guard. Excludes “Motorboat Operators” (53-5022).</t>
  </si>
  <si>
    <t>Command vessels in oceans, bays, lakes, rivers, or coastal waters.</t>
  </si>
  <si>
    <t>Supervise or coordinate activities of crew aboard ships, boats, barges, or dredges.</t>
  </si>
  <si>
    <t>Command ships to steer them into and out of harbors, estuaries, straits, or sounds, or on rivers, lakes, or bays. Must be licensed by U.S. Coast Guard with limitations indicating class and tonnage of vessels for which license is valid and route and waters that may be piloted.</t>
  </si>
  <si>
    <t>Motorboat Operators</t>
  </si>
  <si>
    <t>Operate small motor-driven boats. May assist in navigational activities.</t>
  </si>
  <si>
    <t>Supervise and coordinate activities of crew engaged in operating and maintaining engines, boilers, deck machinery, and electrical, sanitary, and refrigeration equipment aboard ship. Excludes “Engineers” (17-2000).</t>
  </si>
  <si>
    <t>Other Transportation Workers</t>
  </si>
  <si>
    <t>Bridge and Lock Tenders</t>
  </si>
  <si>
    <t>Operate and tend bridges, canal locks, and lighthouses to permit marine passage on inland waterways, near shores, and at danger points in waterway passages. May supervise such operations. Includes drawbridge operators, lock operators, and slip bridge operators.</t>
  </si>
  <si>
    <t>Parking Attendants</t>
  </si>
  <si>
    <t>Park vehicles or issue tickets for customers in a parking lot or garage. May park or tend vehicles in environments such as a car dealership or rental car facility. May collect fee.</t>
  </si>
  <si>
    <t>Transportation Service Attendants</t>
  </si>
  <si>
    <t>Automotive and Watercraft Service Attendants</t>
  </si>
  <si>
    <t>Service automobiles, buses, trucks, boats, and other automotive or marine vehicles with fuel, lubricants, and accessories. Collect payment for services and supplies. May lubricate vehicle, change motor oil, refill antifreeze, or replace lights or other accessories, such as windshield wiper blades or fan belts. May repair or replace tires. Excludes “Cashiers” (41-2011).</t>
  </si>
  <si>
    <t>Aircraft Service Attendants</t>
  </si>
  <si>
    <t>Service aircraft with fuel. May de-ice aircraft, refill water and cooling agents, empty sewage tanks, service air and oxygen systems, or clean and polish exterior.</t>
  </si>
  <si>
    <t>Traffic Technicians</t>
  </si>
  <si>
    <t>Conduct field studies to determine traffic volume, speed, effectiveness of signals, adequacy of lighting, and other factors influencing traffic conditions, under direction of traffic engineer.</t>
  </si>
  <si>
    <t>Transportation Inspectors</t>
  </si>
  <si>
    <t>Inspect equipment or goods in connection with the safe transport of cargo or people. Includes rail transportation inspectors, such as freight inspectors, rail inspectors, and other inspectors of transportation vehicles not elsewhere classified. Excludes “Transportation Security Screeners” (33-9093).</t>
  </si>
  <si>
    <t>Aviation Inspectors</t>
  </si>
  <si>
    <t>Inspect aircraft, maintenance procedures, air navigational aids, air traffic controls, and communications equipment to ensure conformance with Federal safety regulations.</t>
  </si>
  <si>
    <t>Transportation Vehicle, Equipment and Systems Inspectors, Except Aviation</t>
  </si>
  <si>
    <t>Inspect and monitor transportation equipment, vehicles, or systems to ensure compliance with regulations and safety standards.</t>
  </si>
  <si>
    <t>Freight and Cargo Inspectors</t>
  </si>
  <si>
    <t>Inspect the handling, storage, and stowing of freight and cargoes.</t>
  </si>
  <si>
    <t>Passenger Attendants</t>
  </si>
  <si>
    <t>Provide services to ensure the safety of passengers aboard ships, buses, trains, or within the station or terminal. Perform duties such as explaining the use of safety equipment, serving meals or beverages, or answering questions related to travel. Excludes “Baggage Porters and Bellhops” (39-6011) and “Flight Attendants” (53-2031).</t>
  </si>
  <si>
    <t>Miscellaneous Transportation Workers</t>
  </si>
  <si>
    <t>Transportation Workers, All Other</t>
  </si>
  <si>
    <t>All transportation workers not listed separately.</t>
  </si>
  <si>
    <t>Material Moving Workers</t>
  </si>
  <si>
    <t>Conveyor Operators and Tenders</t>
  </si>
  <si>
    <t>Control or tend conveyors or conveyor systems that move materials or products to and from stockpiles, processing stations, departments, or vehicles. May control speed and routing of materials or products.</t>
  </si>
  <si>
    <t>Operate mechanical boom and cable or tower and cable equipment to lift and move materials, machines, or products in many directions.</t>
  </si>
  <si>
    <t>Operate dredge to remove sand, gravel, or other materials in order to excavate and maintain navigable channels in waterways.</t>
  </si>
  <si>
    <t>Operate or tend machinery equipped with scoops, shovels, or buckets, to excavate and load loose materials.</t>
  </si>
  <si>
    <t>Loading Machine Operators, Underground Mining</t>
  </si>
  <si>
    <t>Operate underground loading machine to load coal, ore, or rock into shuttle or mine car or onto conveyors. Loading equipment may include power shovels, hoisting engines equipped with cable-drawn scraper or scoop, or machines equipped with gathering arms and conveyor.</t>
  </si>
  <si>
    <t>Operate or tend hoists or winches to lift and pull loads using power-operated cable equipment. Excludes “Crane and Tower Operators” (53-7021).</t>
  </si>
  <si>
    <t>Industrial Truck and Tractor Operators</t>
  </si>
  <si>
    <t>Operate industrial trucks or tractors equipped to move materials around a warehouse, storage yard, factory, construction site, or similar location. Excludes “Logging Equipment Operators” (45-4022).</t>
  </si>
  <si>
    <t>Laborers and Material Movers</t>
  </si>
  <si>
    <t>Cleaners of Vehicles and Equipment</t>
  </si>
  <si>
    <t>Wash or otherwise clean vehicles, machinery, and other equipment. Use such materials as water, cleaning agents, brushes, cloths, and hoses. Excludes “Janitors and Cleaners, Except Maids and Housekeeping Cleaners” (37-2011).</t>
  </si>
  <si>
    <t>Laborers and Freight, Stock, and Material Movers, Hand</t>
  </si>
  <si>
    <t>Manually move freight, stock, luggage, or other materials, or perform other general labor. Includes all manual laborers not elsewhere classified. Excludes “Construction Laborers” (47-2061) and “Helpers, Construction Trades” (47-3011 through 47-3019). Excludes “Material Moving Workers” (53-7011 through 53-7199) who use power equipment.</t>
  </si>
  <si>
    <t>Machine Feeders and Offbearers</t>
  </si>
  <si>
    <t>Feed materials into or remove materials from machines or equipment that is automatic or tended by other workers.</t>
  </si>
  <si>
    <t>Packers and Packagers, Hand</t>
  </si>
  <si>
    <t>Pack or package by hand a wide variety of products and materials.</t>
  </si>
  <si>
    <t>Stockers and Order Fillers</t>
  </si>
  <si>
    <t>Receive, store, and issue merchandise, materials, equipment, and other items from stockroom, warehouse, or storage yard to fill shelves, racks, tables, or customers’ orders. May operate power equipment to fill orders. May mark prices on merchandise and set up sales displays. Excludes “Shipping, Receiving, and Inventory Clerks” (43-5071), “Laborers and Freight, Stock, and Material Movers, Hand” (53-7062), and “Packers and Packagers, Hand” (53-7064).</t>
  </si>
  <si>
    <t>Pumping Station Operators</t>
  </si>
  <si>
    <t>Gas Compressor and Gas Pumping Station Operators</t>
  </si>
  <si>
    <t>Operate steam-, gas-, electric motor-, or internal combustion-engine driven compressors. Transmit, compress, or recover gases, such as butane, nitrogen, hydrogen, and natural gas.</t>
  </si>
  <si>
    <t>Pump Operators, Except Wellhead Pumpers</t>
  </si>
  <si>
    <t>Tend, control, or operate power-driven, stationary, or portable pumps and manifold systems to transfer gases, oil, other liquids, slurries, or powdered materials to and from various vessels and processes.</t>
  </si>
  <si>
    <t>Wellhead Pumpers</t>
  </si>
  <si>
    <t>Operate power pumps and auxiliary equipment to produce flow of oil or gas from wells in oil field.</t>
  </si>
  <si>
    <t>Refuse and Recyclable Material Collectors</t>
  </si>
  <si>
    <t>Collect and dump refuse or recyclable materials from containers into truck. May drive truck.</t>
  </si>
  <si>
    <t>Mine Shuttle Car Operators</t>
  </si>
  <si>
    <t>Operate diesel or electric-powered shuttle car in underground mine to transport materials from working face to mine cars or conveyor.</t>
  </si>
  <si>
    <t>Tank Car, Truck, and Ship Loaders</t>
  </si>
  <si>
    <t>Load and unload chemicals and bulk solids, such as coal, sand, and grain, into or from tank cars, trucks, or ships, using material moving equipment. May perform a variety of other tasks relating to shipment of products. May gauge or sample shipping tanks and test them for leaks.</t>
  </si>
  <si>
    <t>Miscellaneous Material Moving Workers</t>
  </si>
  <si>
    <t>Material Moving Workers, All Other</t>
  </si>
  <si>
    <t>All material moving workers not listed separately.</t>
  </si>
  <si>
    <t>Military Officer Special and Tactical Operations Leaders</t>
  </si>
  <si>
    <t>Air Crew Officers</t>
  </si>
  <si>
    <t>Perform and direct in-flight duties to ensure the successful completion of combat, reconnaissance, transport, and search and rescue missions. Duties include operating aircraft communications and radar equipment, such as establishing satellite linkages and jamming enemy communications capabilities; operating aircraft weapons and defensive systems; conducting preflight, in-flight, and postflight inspections of onboard equipment; and directing cargo and personnel drops.</t>
  </si>
  <si>
    <t>Aircraft Launch and Recovery Officers</t>
  </si>
  <si>
    <t>Plan and direct the operation and maintenance of catapults, arresting gear, and associated mechanical, hydraulic, and control systems involved primarily in aircraft carrier takeoff and landing operations. Duties include supervision of readiness and safety of arresting gear, launching equipment, barricades, and visual landing aid systems; planning and coordinating the design, development, and testing of launch and recovery systems; preparing specifications for catapult and arresting gear installations; evaluating design proposals; determining handling equipment needed for new aircraft; preparing technical data and instructions for operation of landing aids; and training personnel in carrier takeoff and landing procedures.</t>
  </si>
  <si>
    <t>Armored Assault Vehicle Officers</t>
  </si>
  <si>
    <t>Direct the operation of tanks, light armor, and amphibious assault vehicle units during combat situations on land or in aquatic environments. Duties include directing crew members in the operation of targeting and firing systems; coordinating the operation of advanced onboard communications and navigation equipment; directing the transport of personnel and equipment during combat; formulating and implementing battle plans, including the tactical employment of armored vehicle units; and coordinating with infantry, artillery, and air support units.</t>
  </si>
  <si>
    <t>Manage personnel and weapons operations to destroy enemy positions, aircraft, and vessels. Duties include planning, targeting, and coordinating the tactical deployment of field artillery and air defense artillery missile systems units; directing the establishment and operation of fire control communications systems; targeting and launching intercontinental ballistic missiles; directing the storage and handling of nuclear munitions and components; overseeing security of weapons storage and launch facilities; and managing maintenance of weapons systems.</t>
  </si>
  <si>
    <t>Manage the operation of communications, detection, and weapons systems essential for controlling air, ground, and naval operations. Duties include managing critical communication links between air, naval, and ground forces; formulating and implementing emergency plans for natural and wartime disasters; coordinating emergency response teams and agencies; evaluating command center information and need for high-level military and government reporting; managing the operation of surveillance and detection systems; providing technical information and advice on capabilities and operational readiness; and directing operation of weapons targeting, firing, and launch computer systems.</t>
  </si>
  <si>
    <t>Direct, train, and lead infantry units in ground combat operations. Duties include directing deployment of infantry weapons, vehicles, and equipment; directing location, construction, and camouflage of infantry positions and equipment; managing field communications operations; coordinating with armor, artillery, and air support units; performing strategic and tactical planning, including battle plan development; and leading basic reconnaissance operations.</t>
  </si>
  <si>
    <t>Lead elite teams that implement unconventional operations by air, land, or sea during combat or peacetime. These activities include offensive raids, demolitions, reconnaissance, search and rescue, and counterterrorism. In addition to their combat training, special forces officers often have specialized training in swimming, diving, parachuting, survival, emergency medicine, and foreign languages. Duties include directing advanced reconnaissance operations and evaluating intelligence information; recruiting, training, and equipping friendly forces; leading raids and invasions on enemy territories; training personnel to implement individual missions and contingency plans; performing strategic and tactical planning for politically sensitive missions; and operating sophisticated communications equipment.</t>
  </si>
  <si>
    <t>All military officer special and tactical operations leaders not listed separately.</t>
  </si>
  <si>
    <t>First-Line Enlisted Military Supervisors</t>
  </si>
  <si>
    <t>First-Line Supervisors of Air Crew Members</t>
  </si>
  <si>
    <t>Supervise and coordinate the activities of air crew members. Supervisors may also perform the same activities as the workers they supervise.</t>
  </si>
  <si>
    <t>First-Line Supervisors of Weapons Specialists/Crew Members</t>
  </si>
  <si>
    <t>Supervise and coordinate the activities of weapons specialists/crew members. Supervisors may also perform the same activities as the workers they supervise.</t>
  </si>
  <si>
    <t>First-Line Supervisors of All Other Tactical Operations Specialists</t>
  </si>
  <si>
    <t>Supervise and coordinate the activities of all other tactical operations specialists not classified separately above. Supervisors may also perform the same activities as the workers they supervise.</t>
  </si>
  <si>
    <t>Military Enlisted Tactical Operations and Air/Weapons Specialists and Crew Members</t>
  </si>
  <si>
    <t>Air Crew Members</t>
  </si>
  <si>
    <t>Perform in-flight duties to ensure the successful completion of combat, reconnaissance, transport, and search and rescue missions. Duties include operating aircraft communications and detection equipment, including establishing satellite linkages and jamming enemy communications capabilities; conducting preflight, in-flight, and postflight inspections of onboard equipment; operating and maintaining aircraft weapons and defensive systems; operating and maintaining aircraft in-flight refueling systems; executing aircraft safety and emergency procedures; computing and verifying passenger, cargo, fuel, and emergency and special equipment weight and balance data; and conducting cargo and personnel drops.</t>
  </si>
  <si>
    <t>Aircraft Launch and Recovery Specialists</t>
  </si>
  <si>
    <t>Operate and maintain catapults, arresting gear, and associated mechanical, hydraulic, and control systems involved primarily in aircraft carrier takeoff and landing operations. Duties include installing and maintaining visual landing aids; testing and maintaining launch and recovery equipment using electric and mechanical test equipment and hand tools; activating airfield arresting systems, such as crash barriers and cables, during emergency landing situations; directing aircraft launch and recovery operations using hand or light signals; and maintaining logs of airplane launches, recoveries, and equipment maintenance.</t>
  </si>
  <si>
    <t>Armored Assault Vehicle Crew Members</t>
  </si>
  <si>
    <t>Operate tanks, light armor, and amphibious assault vehicles during combat situations on land or in aquatic environments. Duties include driving armored vehicles that require specialized training; operating and maintaining targeting and firing systems; operating and maintaining advanced onboard communications and navigation equipment; transporting personnel and equipment in a combat environment; and operating and maintaining auxiliary weapons, including machine guns and grenade launchers.</t>
  </si>
  <si>
    <t>Target, fire, and maintain weapons used to destroy enemy positions, aircraft, and vessels. Field artillery crew members predominantly use guns, cannons, and howitzers in ground combat operations, while air defense artillery crew members predominantly use missiles and rockets. Naval artillery crew members predominantly use torpedoes and missiles launched from a ship or submarine. Duties include testing, inspecting, and storing ammunition, missiles, and torpedoes; conducting preventive and routine maintenance on weapons and related equipment; establishing and maintaining radio and wire communications; and operating weapons targeting, firing, and launch computer systems.</t>
  </si>
  <si>
    <t>Operate and monitor communications, detection, and weapons systems essential for controlling air, ground, and naval operations. Duties include maintaining and relaying critical communications between air, naval, and ground forces; implementing emergency plans for natural and wartime disasters; relaying command center information to high-level military and government decisionmakers; monitoring surveillance and detection systems, such as air defense; interpreting and evaluating tactical situations and making recommendations to superiors; and operating weapons targeting, firing, and launch computer systems.</t>
  </si>
  <si>
    <t>Infantry</t>
  </si>
  <si>
    <t>Operate weapons and equipment in ground combat operations. Duties include operating and maintaining weapons, such as rifles, machine guns, mortars, and hand grenades; locating, constructing, and camouflaging infantry positions and equipment; evaluating terrain and recording topographical information; operating and maintaining field communications equipment; assessing need for and directing supporting fire; placing explosives and performing minesweeping activities on land; and participating in basic reconnaissance operations.</t>
  </si>
  <si>
    <t>Operate equipment using radio or sound wave technology to identify, track, and analyze objects or natural phenomena of military interest. Includes airborne, shipboard, and terrestrial positions. May perform minor maintenance.</t>
  </si>
  <si>
    <t>Implement unconventional operations by air, land, or sea during combat or peacetime as members of elite teams. These activities include offensive raids, demolitions, reconnaissance, search and rescue, and counterterrorism. In addition to their combat training, special forces members often have specialized training in swimming, diving, parachuting, survival, emergency medicine, and foreign languages. Duties include conducting advanced reconnaissance operations and collecting intelligence information; recruiting, training, and equipping friendly forces; conducting raids and invasions on enemy territories; laying and detonating explosives for demolition targets; locating, identifying, defusing, and disposing of ordnance; and operating and maintaining sophisticated communications equipment.</t>
  </si>
  <si>
    <t>All military enlisted tactical operations and air/weapons specialists and crewmembers not listed separately.</t>
  </si>
  <si>
    <t>Training Site</t>
  </si>
  <si>
    <t>1</t>
  </si>
  <si>
    <t>2</t>
  </si>
  <si>
    <t>3</t>
  </si>
  <si>
    <t>4</t>
  </si>
  <si>
    <t>5</t>
  </si>
  <si>
    <t>6</t>
  </si>
  <si>
    <t>7</t>
  </si>
  <si>
    <t>8</t>
  </si>
  <si>
    <t>9</t>
  </si>
  <si>
    <t>10</t>
  </si>
  <si>
    <t>11</t>
  </si>
  <si>
    <t>12</t>
  </si>
  <si>
    <t>13</t>
  </si>
  <si>
    <t>14</t>
  </si>
  <si>
    <t>15</t>
  </si>
  <si>
    <t>Campus Name</t>
  </si>
  <si>
    <t>Information:
Public Transit Available?</t>
  </si>
  <si>
    <t>Information:
Onsite Childcare Available?</t>
  </si>
  <si>
    <t>Information: Flexible Training Hours?</t>
  </si>
  <si>
    <t>Name</t>
  </si>
  <si>
    <t>Required (Y/N)</t>
  </si>
  <si>
    <t>Data Type and Size</t>
  </si>
  <si>
    <t>Format</t>
  </si>
  <si>
    <t>Instructions</t>
  </si>
  <si>
    <t>Example</t>
  </si>
  <si>
    <t>Included on Published ETPL?</t>
  </si>
  <si>
    <t>integer</t>
  </si>
  <si>
    <t>number</t>
  </si>
  <si>
    <t>System Generated</t>
  </si>
  <si>
    <t>drop-down selection</t>
  </si>
  <si>
    <t>varchar(75)</t>
  </si>
  <si>
    <t>text - no commas
(75 character limit)</t>
  </si>
  <si>
    <t>Examples: Texas State Technical College (TSTC); Alamo Colleges District</t>
  </si>
  <si>
    <t>varchar(500)</t>
  </si>
  <si>
    <t>general
(500 character limit)</t>
  </si>
  <si>
    <t>Provide a short description of your institution. The description may include accreditation and program offerings/specialties.</t>
  </si>
  <si>
    <t>The school is an SACS-accredited system offering a full range of academic and continuing education programs. It offers specialties in public administration and information technology coursework.</t>
  </si>
  <si>
    <t>YEs</t>
  </si>
  <si>
    <t>Website for school</t>
  </si>
  <si>
    <t>No - Optional</t>
  </si>
  <si>
    <t>general</t>
  </si>
  <si>
    <t>enter main website address</t>
  </si>
  <si>
    <t>www.school.edu</t>
  </si>
  <si>
    <t xml:space="preserve">School's Official (physical address) - Street Address Line1 </t>
  </si>
  <si>
    <t>varchar(50)</t>
  </si>
  <si>
    <t>general
(100 character limit)</t>
  </si>
  <si>
    <t>Physical Street Address</t>
  </si>
  <si>
    <t>101 E. 15th Street</t>
  </si>
  <si>
    <t>School's Official (physical address) - Street Address Line2</t>
  </si>
  <si>
    <t>Physical Address 2 - Suite, office, building number</t>
  </si>
  <si>
    <t>Suite 451</t>
  </si>
  <si>
    <t>Main City</t>
  </si>
  <si>
    <t>School's Official (physical address) City</t>
  </si>
  <si>
    <t xml:space="preserve">Physical Address City </t>
  </si>
  <si>
    <t xml:space="preserve">
Austin</t>
  </si>
  <si>
    <t>Main State</t>
  </si>
  <si>
    <t>School's Official (physical address) State</t>
  </si>
  <si>
    <t>varchar(30)</t>
  </si>
  <si>
    <t xml:space="preserve">Select from drop-down options.
</t>
  </si>
  <si>
    <t xml:space="preserve">Texas
</t>
  </si>
  <si>
    <t>Main Zip</t>
  </si>
  <si>
    <t>School's Official (physical address) Zip Code</t>
  </si>
  <si>
    <t>varchar(5)</t>
  </si>
  <si>
    <t>Physical Zip Code (5-digit only)</t>
  </si>
  <si>
    <t xml:space="preserve">County associated with School's official address.
</t>
  </si>
  <si>
    <t>text - no commas</t>
  </si>
  <si>
    <t>Enter Texas County associated with official main location.
For non-ETP programs outside of Texas, enter 'Other'</t>
  </si>
  <si>
    <t>The type of training entity of the ETP as defined in 20 CFR 680.410</t>
  </si>
  <si>
    <t>Main contact person name</t>
  </si>
  <si>
    <t>Nancie Atwell</t>
  </si>
  <si>
    <t>Professional Role</t>
  </si>
  <si>
    <t>Director of Admissions</t>
  </si>
  <si>
    <t>char(10)</t>
  </si>
  <si>
    <t>Enter 10-digit phone number</t>
  </si>
  <si>
    <t>Extension number, if applicable</t>
  </si>
  <si>
    <t>nancie.atwell@school.edu</t>
  </si>
  <si>
    <t>Financial Aid Contact</t>
  </si>
  <si>
    <r>
      <t xml:space="preserve">Contact name for Financial Aid or ITA-related questions. 
</t>
    </r>
    <r>
      <rPr>
        <i/>
        <sz val="11"/>
        <color theme="1"/>
        <rFont val="Calibri"/>
        <family val="2"/>
        <scheme val="minor"/>
      </rPr>
      <t>Financial Aid information will be shown on statewide ETPL where included.</t>
    </r>
  </si>
  <si>
    <t>Will Durant</t>
  </si>
  <si>
    <t>Financial Aid Phone</t>
  </si>
  <si>
    <t>Financial Aid contact phone number</t>
  </si>
  <si>
    <t>Financial Aid Email</t>
  </si>
  <si>
    <t>Financial Aid contact email address</t>
  </si>
  <si>
    <t>Enter email address of financial aid office/person</t>
  </si>
  <si>
    <t>will.durant@school.edu</t>
  </si>
  <si>
    <t>Additional contact person name</t>
  </si>
  <si>
    <t>Tucker Max</t>
  </si>
  <si>
    <t>Additional Contact Job Title</t>
  </si>
  <si>
    <t xml:space="preserve">Role of Additional Contact.
</t>
  </si>
  <si>
    <t>Secretary to Director of Admissions</t>
  </si>
  <si>
    <t>Additional Contact Phone</t>
  </si>
  <si>
    <t xml:space="preserve">Additional contact phone number.
</t>
  </si>
  <si>
    <t>Additional Contact Phone Ext</t>
  </si>
  <si>
    <t xml:space="preserve">Additional contact phone extension.
</t>
  </si>
  <si>
    <t>Additional Contact Email</t>
  </si>
  <si>
    <t>Additional contact email address.
Required.</t>
  </si>
  <si>
    <t>Enter email address of Additional contact person</t>
  </si>
  <si>
    <t>tucker.max@school.edu</t>
  </si>
  <si>
    <t>char(1)</t>
  </si>
  <si>
    <t>Y or N</t>
  </si>
  <si>
    <t>general - no commas</t>
  </si>
  <si>
    <t>Type full physical address. Include: street -city-state-zip code</t>
  </si>
  <si>
    <t>101 E. 15th Street
Austin, Texas
78778</t>
  </si>
  <si>
    <t>Type full training location City</t>
  </si>
  <si>
    <t>Select from drop-down options.
State of training location.</t>
  </si>
  <si>
    <t>Varchar(5)</t>
  </si>
  <si>
    <t>Type training location Zip Code (5-digit only)</t>
  </si>
  <si>
    <t>Enter County of specific training location.
For non-ETP programs outside of Texas, enter 'Other'</t>
  </si>
  <si>
    <t>Michael Soskil</t>
  </si>
  <si>
    <t>Admissions Administrator</t>
  </si>
  <si>
    <t>(512) 999-9991</t>
  </si>
  <si>
    <t>michael.soskil@school.edu</t>
  </si>
  <si>
    <t>Director of Continuing Education</t>
  </si>
  <si>
    <t>(512) 999-9992</t>
  </si>
  <si>
    <t>Information -
PublicTransit</t>
  </si>
  <si>
    <t>Information -
Onsite Childcare</t>
  </si>
  <si>
    <t>Information - 
Flexible Hours</t>
  </si>
  <si>
    <t>varchar(15)</t>
  </si>
  <si>
    <t xml:space="preserve">general - no commas                                         </t>
  </si>
  <si>
    <t>Weld0100</t>
  </si>
  <si>
    <t>Full name of program of training provided by school</t>
  </si>
  <si>
    <t>varchar(250)</t>
  </si>
  <si>
    <t>general - no commas
(250 character limit)</t>
  </si>
  <si>
    <t xml:space="preserve">Enter full program name </t>
  </si>
  <si>
    <t>Welding Certificate Program</t>
  </si>
  <si>
    <t xml:space="preserve">The Classification of Instructional Programs (CIP) provides a taxonomic scheme that supports the accurate tracking and reporting of fields of study and program completions activity. </t>
  </si>
  <si>
    <t>char(6)</t>
  </si>
  <si>
    <t xml:space="preserve">
Select from drop-down list
Must be 6-digit CIP code, without decimals: XXXXXX
https://nces.ed.gov/ipeds/cipcode/Default.aspx?y=55 </t>
  </si>
  <si>
    <t>The description can include other
course prerequisites (e.g., driver’s license or work experience), learning outcomes, competencies gained, program accreditation, full time/part time, required books/technology,
and related careers.</t>
  </si>
  <si>
    <t xml:space="preserve">Report a short description of approved training program.
</t>
  </si>
  <si>
    <t>Indicates if students in the program/course are potentially eligible for Pell Grants.</t>
  </si>
  <si>
    <t>Select from drop-down list.
Options are: Yes, No, and Pending</t>
  </si>
  <si>
    <t>Required education level and/or course completion(s) for student basic eligibility for program of training</t>
  </si>
  <si>
    <t>varchar(200)</t>
  </si>
  <si>
    <t xml:space="preserve">Select appropriate option for students in general:
0-None
1-High School Diploma or Equivalent
2-Associate's Degree
3-Bachelor's Degree
4-Courses
5-Combination of Education and Course(s)                          
</t>
  </si>
  <si>
    <t>Webpage for program of training</t>
  </si>
  <si>
    <t>www.school/welding_program.edu</t>
  </si>
  <si>
    <t>Expected outcome of successful completion of training program, as defined by 20 CFR 680.420</t>
  </si>
  <si>
    <t>Select applicable program-related outcome from drop-down list:
1-Industry recognized certificate or certification
2-Certificate of completion of an apprenticeship
3-Government license
4-Associates Degree
5-Baccalaureate degree
6-Community college certificate of completion
7-Secondary school diploma or its equivalent
8-No credential - employment only
9-Measureable skill gain leading to a credential
0-Measureable skill gain leading to employment</t>
  </si>
  <si>
    <t>government license</t>
  </si>
  <si>
    <t xml:space="preserve">The name of certificate, certification, license, or degree participants can receive.  </t>
  </si>
  <si>
    <t>general - no commas
(200 character limit)</t>
  </si>
  <si>
    <t>Certified Welding Inspector (CWI)</t>
  </si>
  <si>
    <t xml:space="preserve">Clock hours are the total number of actual hours per week a student spends attending class or other instructional activities that count toward completing a program of study.
A clock/contact hour is defined as a 60-minute span of time with between 50 and 60 minutes of actual class instruction, which may include class, recitation, lecture, lab, training, or internship.  No more than 1.0 clock hour can be assigned to any discrete 60-minute period.
</t>
  </si>
  <si>
    <t>number
(5 character limit)
Must be greater than 0 and less than 100,000</t>
  </si>
  <si>
    <t>Record the length of the program in contact hours.
Record 99999 if the program is a competency- based program.</t>
  </si>
  <si>
    <t>Number of weeks it should take for full-time student to complete program</t>
  </si>
  <si>
    <t>List number of calendar weeks which include program coursework. Do not include holidays and/or break periods.
Record 99999 if the program is a competency- based program.</t>
  </si>
  <si>
    <t>Delivery format of class instructional method. 
In-person:  classroom or other direct instruction
Distance Education: online, e-learning, or remote learning
Hybrid: combination of two above methods</t>
  </si>
  <si>
    <t>char(2)</t>
  </si>
  <si>
    <t>drop-down selection.</t>
  </si>
  <si>
    <t>Choose from drop-down list:
1-In-person
2-Distance Education
3-Hybrid
If program includes in-person and distance education, in any combination, select Hybrid.</t>
  </si>
  <si>
    <t>SOC Code #1</t>
  </si>
  <si>
    <t>Standard Occupational Classification (SOC) code associated with expected Program outcome. 
Must be on statewide targeted list to be eligible.
Includes broad, minor, and detailed occupation groups</t>
  </si>
  <si>
    <t>char(8)</t>
  </si>
  <si>
    <t xml:space="preserve">
 Data entry will be numeric, must match available options from drop-down</t>
  </si>
  <si>
    <t xml:space="preserve">
Select from drop-down  SOC code associated with program CIP code.
Must be full 8-digit SOC code, without hyphens and decimals: XXXXXXXX</t>
  </si>
  <si>
    <t>17302905</t>
  </si>
  <si>
    <t>SOC Code #2
(optional)</t>
  </si>
  <si>
    <t>Standard Occupational Classification (SOC) code associated with expected Program outcome.
Includes broad, minor, and detailed occupation groups</t>
  </si>
  <si>
    <t xml:space="preserve">
Select from drop-down SOC code associated with program CIP code.
Must be full 8-digit SOC code, without hyphens and decimals: XXXXXXXX</t>
  </si>
  <si>
    <t>17302906</t>
  </si>
  <si>
    <t>SOC Code #3
(optional)</t>
  </si>
  <si>
    <t xml:space="preserve">Optional.
Select from drop-down SOC code associated with program CIP code.
Must be full 8-digit SOC code, without hyphens and decimals: XXXXXXXX
</t>
  </si>
  <si>
    <t>51412106</t>
  </si>
  <si>
    <t xml:space="preserve">Combined cost of tuition and required fees related to program for full-time, in-district student </t>
  </si>
  <si>
    <t xml:space="preserve">currency
Must be $0 or greater, but less than 1,000,000. 
Enter $0 if no cost applies.
</t>
  </si>
  <si>
    <t>Enter current full dollar amount without cents.
Round up to nearest dollar amount</t>
  </si>
  <si>
    <t>Brief description of cost</t>
  </si>
  <si>
    <t>varchar(150)</t>
  </si>
  <si>
    <t>Optional.
Enter brief description of Tuition &amp; Required Fee details</t>
  </si>
  <si>
    <t>Class  Testing  Lab fees</t>
  </si>
  <si>
    <t>Combined cost of required books and supplies for program</t>
  </si>
  <si>
    <t>Optional.
Enter brief description of Required Books &amp; Supplies related to program</t>
  </si>
  <si>
    <t>Organic Chemistry  Tool Kit</t>
  </si>
  <si>
    <t>Other costs related to program, including optional fees and supplies</t>
  </si>
  <si>
    <t>Optional.
Enter brief description of Optional costs related to program</t>
  </si>
  <si>
    <t>Cap &amp; Gown  work boots</t>
  </si>
  <si>
    <t>Out-of-District - Tuition &amp; Required Fees</t>
  </si>
  <si>
    <t>Brief description of cost for out-of-district students</t>
  </si>
  <si>
    <t>Number of Apprentices 
(TWC USE ONLY)</t>
  </si>
  <si>
    <t>Number of active apprenticeship openings in program at time of reporting</t>
  </si>
  <si>
    <t>Conditional - required for registered apprenticeship programs only. Do not enter information for non-RA programs</t>
  </si>
  <si>
    <t>Enter number of currently active apprenticeship openings in program (at time of eligibility consideration)</t>
  </si>
  <si>
    <t>Glossary</t>
  </si>
  <si>
    <t xml:space="preserve">CIP Code </t>
  </si>
  <si>
    <t xml:space="preserve">O*NET Code </t>
  </si>
  <si>
    <t>Reference - Instruction Code</t>
  </si>
  <si>
    <t>Reference - Occupation Code</t>
  </si>
  <si>
    <t>Addntl Site Contact Email</t>
  </si>
  <si>
    <t>additional site contact email address</t>
  </si>
  <si>
    <t>Enter email address of additional site contact person</t>
  </si>
  <si>
    <t>Addntl site Contact Name</t>
  </si>
  <si>
    <t>additional site contact.</t>
  </si>
  <si>
    <t>additional site contact person name</t>
  </si>
  <si>
    <t>Addntl site Contact Phone Ext</t>
  </si>
  <si>
    <t xml:space="preserve">additional site contact phone extension.
</t>
  </si>
  <si>
    <t>Addtnl site Contact Job Title</t>
  </si>
  <si>
    <t>Role of additional site Contact</t>
  </si>
  <si>
    <t>Addtnl site Contact Phone</t>
  </si>
  <si>
    <t>additional site contact phone number</t>
  </si>
  <si>
    <t>Enter 10-digit number (include extension, if applicable) of additional site contact</t>
  </si>
  <si>
    <t>site Address 1</t>
  </si>
  <si>
    <t xml:space="preserve">site (physical address) - Street Address Line1 </t>
  </si>
  <si>
    <t>site Address 2</t>
  </si>
  <si>
    <t>site (physical address) - Street Address Line2</t>
  </si>
  <si>
    <t>site City</t>
  </si>
  <si>
    <t>site (physical address) City</t>
  </si>
  <si>
    <t>site Contact Email</t>
  </si>
  <si>
    <t>site contact email address</t>
  </si>
  <si>
    <t>Enter email address of site contact person</t>
  </si>
  <si>
    <t>site Contact Job Title</t>
  </si>
  <si>
    <t>Role of site Contact</t>
  </si>
  <si>
    <t>site Contact Name</t>
  </si>
  <si>
    <t>site point-of-contact.</t>
  </si>
  <si>
    <t>Enter site contact person name, without special characters</t>
  </si>
  <si>
    <t>site Contact Phone</t>
  </si>
  <si>
    <t>site contact phone number</t>
  </si>
  <si>
    <t>Enter 10-digit number (include extension, if applicable) of site contact</t>
  </si>
  <si>
    <t>site Contact Phone Ext</t>
  </si>
  <si>
    <t>site contact phone extension</t>
  </si>
  <si>
    <t>site County</t>
  </si>
  <si>
    <t>County associated with site Address</t>
  </si>
  <si>
    <t>site Name</t>
  </si>
  <si>
    <t>Name of specific training location or site</t>
  </si>
  <si>
    <t>The School - Austin site</t>
  </si>
  <si>
    <t>site State</t>
  </si>
  <si>
    <t>site (physical address) State</t>
  </si>
  <si>
    <t>site Zip</t>
  </si>
  <si>
    <t>site (physical address) Zip Code</t>
  </si>
  <si>
    <t>Program hours include non-traditional hours at site? (evenongs and weekends)
Yes or No flag to identify site information.</t>
  </si>
  <si>
    <t>Onsite child care services available at location?
Yes or No flag to identify site information.</t>
  </si>
  <si>
    <t>Is site accessible to public tranportation system?
Yes or No flag to identify site information.</t>
  </si>
  <si>
    <t>Enter the name of associated credential. 
Leave blank if a credential is not associated with the program.</t>
  </si>
  <si>
    <t>Admin Contact Email</t>
  </si>
  <si>
    <t>Admin contact email address.
Required.</t>
  </si>
  <si>
    <t>Enter email address of Admin contact person</t>
  </si>
  <si>
    <t>Admin Contact Job Title</t>
  </si>
  <si>
    <t xml:space="preserve">Role of Admin Contact.
</t>
  </si>
  <si>
    <t>Admin Contact Phone</t>
  </si>
  <si>
    <t xml:space="preserve">Admin contact phone number.
</t>
  </si>
  <si>
    <t>Admin Contact Phone Ext</t>
  </si>
  <si>
    <t xml:space="preserve">Admin contact phone extension.
</t>
  </si>
  <si>
    <t xml:space="preserve">Training Location ID
</t>
  </si>
  <si>
    <t xml:space="preserve">TWC's system will generate an identifier for your location(s) </t>
  </si>
  <si>
    <t xml:space="preserve">Sponsor's Additional contact for ETP reporting and related processes.
</t>
  </si>
  <si>
    <t>Conditionally Required;
Required if 'New Program'/'Updates'
Not Required if 'New Sponsor'/'New site'; System Generated</t>
  </si>
  <si>
    <t>Enter site, or training location, name. site Name must be different than Sponsor Name, though Sponsor name may be included.</t>
  </si>
  <si>
    <t>Brief description of training Sponsor as an institution.</t>
  </si>
  <si>
    <t>Unique ID assigned by Sponsor to program of training.
Example: "Weld0100"</t>
  </si>
  <si>
    <t>Answer from SDR and Initial Training Sponsor Reports received from Sponsor</t>
  </si>
  <si>
    <t>Conditionally Required;
Required if 'Updates'
Not Required if 'New Sponsor'/'New site'/'New Program'; System Generated</t>
  </si>
  <si>
    <t>Record the URL of the program-specific webpage for training seekers to find more information on approved training program.  If a program-specific page is not available, record the URL of a list of all programs for the Sponsor.
Leave blank if no URL is available.</t>
  </si>
  <si>
    <t>The Sponsor ID is generated when the New Sponsor process is initiated in ETPS</t>
  </si>
  <si>
    <t>Conditionally Required;
Required if 'New site'/'New Program'/'Updates'
Not Required if 'New Sponsor'; System Generated</t>
  </si>
  <si>
    <t>Sponsor Main Contact Person</t>
  </si>
  <si>
    <t xml:space="preserve">Sponsor's main contact for ETP reporting and related processes.
</t>
  </si>
  <si>
    <t>Name under which the institution, organization or individual operates as a Sponsor of training services</t>
  </si>
  <si>
    <t>The school/training Sponsor.</t>
  </si>
  <si>
    <r>
      <t xml:space="preserve">Combined cost of tuition and required fees related to program for full-time, in-district student. </t>
    </r>
    <r>
      <rPr>
        <i/>
        <sz val="11"/>
        <color theme="1"/>
        <rFont val="Calibri"/>
        <family val="2"/>
        <scheme val="minor"/>
      </rPr>
      <t>Do not include books and other supplies in this value.</t>
    </r>
  </si>
  <si>
    <t>If Sponsor does not have unique IDs, please create one for each unique program and site combination.</t>
  </si>
  <si>
    <r>
      <t xml:space="preserve">Choose from drop-down list:
1-Higher Ed -majority of credentials awarded are associates degrees
2-Higher Ed -majority of credentials awarded are baccalaureate or higher degrees
3-Higher Ed -majority of credentials awarded are Community college certificate of completion
</t>
    </r>
    <r>
      <rPr>
        <sz val="11"/>
        <color rgb="FFFF0000"/>
        <rFont val="Calibri"/>
        <family val="2"/>
        <scheme val="minor"/>
      </rPr>
      <t>4-National Apprenticeship</t>
    </r>
    <r>
      <rPr>
        <sz val="11"/>
        <color theme="1"/>
        <rFont val="Calibri"/>
        <family val="2"/>
        <scheme val="minor"/>
      </rPr>
      <t xml:space="preserve">
5-Private non-profit
6-Private for-profit
7-Public
8-Other type of institution
</t>
    </r>
  </si>
  <si>
    <t>TWC will generate a unique identifier for you once this tool is submitted.</t>
  </si>
  <si>
    <t>Sponsor ID</t>
  </si>
  <si>
    <t>RA Program Name</t>
  </si>
  <si>
    <r>
      <t xml:space="preserve">Review and complete each tab/sheet from left to right.
All available data must be entered and complete.
</t>
    </r>
    <r>
      <rPr>
        <b/>
        <sz val="12"/>
        <color theme="1"/>
        <rFont val="Calibri"/>
        <family val="2"/>
        <scheme val="minor"/>
      </rPr>
      <t>Highlighted cells must be completed.</t>
    </r>
    <r>
      <rPr>
        <sz val="12"/>
        <color theme="1"/>
        <rFont val="Calibri"/>
        <family val="2"/>
        <scheme val="minor"/>
      </rPr>
      <t xml:space="preserve">
</t>
    </r>
    <r>
      <rPr>
        <sz val="12"/>
        <rFont val="Calibri"/>
        <family val="2"/>
        <scheme val="minor"/>
      </rPr>
      <t xml:space="preserve">Submit your reports directly to the Texas Workforce Commission at </t>
    </r>
    <r>
      <rPr>
        <b/>
        <sz val="12"/>
        <color rgb="FF0000CC"/>
        <rFont val="Calibri"/>
        <family val="2"/>
        <scheme val="minor"/>
      </rPr>
      <t>etp.HelpDesk@twc.state.tx.us</t>
    </r>
    <r>
      <rPr>
        <sz val="12"/>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</si>
</sst>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38" x14ac:knownFonts="1">
    <font>
      <sz val="11"/>
      <color theme="1"/>
      <name val="Calibri"/>
      <family val="2"/>
      <scheme val="minor"/>
    </font>
    <font>
      <b/>
      <sz val="11"/>
      <color theme="0"/>
      <name val="Calibri"/>
      <family val="2"/>
      <scheme val="minor"/>
    </font>
    <font>
      <b/>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b/>
      <sz val="10"/>
      <color theme="0"/>
      <name val="Calibri"/>
      <family val="2"/>
      <scheme val="minor"/>
    </font>
    <font>
      <u/>
      <sz val="11"/>
      <color theme="10"/>
      <name val="Calibri"/>
      <family val="2"/>
      <scheme val="minor"/>
    </font>
    <font>
      <sz val="12"/>
      <color theme="1"/>
      <name val="Verdana"/>
      <family val="2"/>
    </font>
    <font>
      <sz val="8"/>
      <color rgb="FF000000"/>
      <name val="Segoe UI"/>
      <family val="2"/>
    </font>
    <font>
      <sz val="20"/>
      <color theme="1"/>
      <name val="Calibri"/>
      <family val="2"/>
      <scheme val="minor"/>
    </font>
    <font>
      <sz val="10"/>
      <color theme="1"/>
      <name val="Verdana"/>
      <family val="2"/>
    </font>
    <font>
      <sz val="12"/>
      <color theme="1"/>
      <name val="Calibri"/>
      <family val="2"/>
      <scheme val="minor"/>
    </font>
    <font>
      <sz val="12"/>
      <color theme="0"/>
      <name val="Verdana"/>
      <family val="2"/>
    </font>
    <font>
      <b/>
      <sz val="16"/>
      <color theme="1"/>
      <name val="Calibri"/>
      <family val="2"/>
      <scheme val="minor"/>
    </font>
    <font>
      <sz val="12"/>
      <name val="Calibri"/>
      <family val="2"/>
      <scheme val="minor"/>
    </font>
    <font>
      <i/>
      <sz val="12"/>
      <color theme="0" tint="-0.499984740745262"/>
      <name val="Calibri"/>
      <family val="2"/>
      <scheme val="minor"/>
    </font>
    <font>
      <sz val="10"/>
      <name val="Verdana"/>
      <family val="2"/>
    </font>
    <font>
      <b/>
      <sz val="10"/>
      <color theme="0"/>
      <name val="Verdana"/>
      <family val="2"/>
    </font>
    <font>
      <sz val="14"/>
      <color theme="1"/>
      <name val="Verdana"/>
      <family val="2"/>
    </font>
    <font>
      <sz val="16"/>
      <color theme="1"/>
      <name val="Verdana"/>
      <family val="2"/>
    </font>
    <font>
      <b/>
      <u/>
      <sz val="12"/>
      <color theme="1"/>
      <name val="Calibri"/>
      <family val="2"/>
      <scheme val="minor"/>
    </font>
    <font>
      <sz val="11"/>
      <color theme="1"/>
      <name val="Verdana"/>
      <family val="2"/>
    </font>
    <font>
      <i/>
      <sz val="14"/>
      <color theme="1"/>
      <name val="Calibri"/>
      <family val="2"/>
      <scheme val="minor"/>
    </font>
    <font>
      <sz val="14"/>
      <color theme="1"/>
      <name val="Calibri"/>
      <family val="2"/>
      <scheme val="minor"/>
    </font>
    <font>
      <sz val="14"/>
      <color rgb="FFFF0000"/>
      <name val="Calibri"/>
      <family val="2"/>
      <scheme val="minor"/>
    </font>
    <font>
      <b/>
      <i/>
      <sz val="11"/>
      <color theme="0"/>
      <name val="Calibri"/>
      <family val="2"/>
      <scheme val="minor"/>
    </font>
    <font>
      <sz val="9"/>
      <color theme="1"/>
      <name val="Calibri"/>
      <family val="2"/>
      <scheme val="minor"/>
    </font>
    <font>
      <b/>
      <sz val="9"/>
      <color theme="1"/>
      <name val="Calibri"/>
      <family val="2"/>
      <scheme val="minor"/>
    </font>
    <font>
      <sz val="11"/>
      <color rgb="FF000000"/>
      <name val="Calibri"/>
      <family val="2"/>
      <scheme val="minor"/>
    </font>
    <font>
      <i/>
      <sz val="12"/>
      <color theme="0"/>
      <name val="Calibri"/>
      <family val="2"/>
      <scheme val="minor"/>
    </font>
    <font>
      <b/>
      <sz val="12"/>
      <color rgb="FF0000CC"/>
      <name val="Calibri"/>
      <family val="2"/>
      <scheme val="minor"/>
    </font>
    <font>
      <b/>
      <sz val="12"/>
      <color theme="1"/>
      <name val="Calibri"/>
      <family val="2"/>
      <scheme val="minor"/>
    </font>
    <font>
      <i/>
      <sz val="11"/>
      <color theme="1"/>
      <name val="Calibri"/>
      <family val="2"/>
      <scheme val="minor"/>
    </font>
    <font>
      <sz val="11"/>
      <name val="Calibri"/>
      <family val="2"/>
      <scheme val="minor"/>
    </font>
    <font>
      <u/>
      <sz val="12"/>
      <color theme="10"/>
      <name val="Calibri"/>
      <family val="2"/>
      <scheme val="minor"/>
    </font>
    <font>
      <sz val="11"/>
      <color rgb="FFFF0000"/>
      <name val="Calibri"/>
      <family val="2"/>
      <scheme val="minor"/>
    </font>
    <font>
      <b/>
      <sz val="12"/>
      <color theme="0"/>
      <name val="Calibri"/>
      <family val="2"/>
      <scheme val="minor"/>
    </font>
  </fonts>
  <fills count="9">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rgb="FF92D050"/>
        <bgColor indexed="64"/>
      </patternFill>
    </fill>
    <fill>
      <patternFill patternType="solid">
        <fgColor theme="1"/>
        <bgColor indexed="64"/>
      </patternFill>
    </fill>
    <fill>
      <patternFill patternType="solid">
        <fgColor theme="8" tint="0.39997558519241921"/>
        <bgColor indexed="64"/>
      </patternFill>
    </fill>
    <fill>
      <patternFill patternType="solid">
        <fgColor rgb="FF0000FF"/>
        <bgColor indexed="64"/>
      </patternFill>
    </fill>
    <fill>
      <patternFill patternType="solid">
        <fgColor rgb="FF0000C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3" fillId="0" borderId="0" applyFont="0" applyFill="0" applyBorder="0" applyAlignment="0" applyProtection="0"/>
    <xf numFmtId="0" fontId="7" fillId="0" borderId="0" applyNumberFormat="0" applyFill="0" applyBorder="0" applyAlignment="0" applyProtection="0"/>
  </cellStyleXfs>
  <cellXfs count="163">
    <xf numFmtId="0" fontId="0" fillId="0" borderId="0" xfId="0"/>
    <xf numFmtId="0" fontId="0" fillId="0" borderId="0" xfId="0" applyAlignment="1">
      <alignment horizontal="center"/>
    </xf>
    <xf numFmtId="49" fontId="0" fillId="0" borderId="0" xfId="0" applyNumberFormat="1"/>
    <xf numFmtId="0" fontId="8" fillId="0" borderId="0" xfId="0" applyFont="1"/>
    <xf numFmtId="0" fontId="2" fillId="0" borderId="0" xfId="0" applyFont="1"/>
    <xf numFmtId="0" fontId="0" fillId="0" borderId="0" xfId="0" applyBorder="1"/>
    <xf numFmtId="0" fontId="10" fillId="0" borderId="0" xfId="0" applyFont="1" applyFill="1"/>
    <xf numFmtId="0" fontId="0" fillId="0" borderId="0" xfId="0" applyAlignment="1"/>
    <xf numFmtId="0" fontId="0" fillId="0" borderId="0" xfId="0" applyAlignment="1" applyProtection="1">
      <alignment horizontal="center" vertical="center"/>
      <protection locked="0"/>
    </xf>
    <xf numFmtId="0" fontId="0" fillId="0" borderId="0" xfId="0" applyNumberFormat="1"/>
    <xf numFmtId="0" fontId="19" fillId="0" borderId="0" xfId="0" applyFont="1"/>
    <xf numFmtId="0" fontId="20" fillId="0" borderId="0" xfId="0" applyFont="1"/>
    <xf numFmtId="0" fontId="0" fillId="0" borderId="0" xfId="0" applyFill="1" applyAlignment="1" applyProtection="1">
      <alignment horizontal="center" vertical="center"/>
      <protection locked="0"/>
    </xf>
    <xf numFmtId="0" fontId="17" fillId="0" borderId="1" xfId="0" applyFont="1" applyFill="1" applyBorder="1" applyAlignment="1" applyProtection="1">
      <alignment vertical="center"/>
      <protection locked="0"/>
    </xf>
    <xf numFmtId="0" fontId="17" fillId="0" borderId="1" xfId="0" applyFont="1" applyFill="1" applyBorder="1" applyAlignment="1" applyProtection="1">
      <alignment horizontal="left" vertical="center"/>
      <protection locked="0"/>
    </xf>
    <xf numFmtId="164" fontId="17" fillId="0" borderId="1" xfId="0" applyNumberFormat="1"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protection locked="0"/>
    </xf>
    <xf numFmtId="0" fontId="13" fillId="0" borderId="0" xfId="0" applyFont="1" applyAlignment="1" applyProtection="1">
      <alignment vertical="center"/>
      <protection locked="0"/>
    </xf>
    <xf numFmtId="0" fontId="17" fillId="0" borderId="0" xfId="0" applyFont="1" applyFill="1" applyAlignment="1" applyProtection="1">
      <alignment vertical="center"/>
      <protection locked="0"/>
    </xf>
    <xf numFmtId="0" fontId="8" fillId="0" borderId="0" xfId="0" applyNumberFormat="1" applyFont="1" applyProtection="1">
      <protection locked="0"/>
    </xf>
    <xf numFmtId="0" fontId="8" fillId="0" borderId="0" xfId="0" applyFont="1" applyProtection="1">
      <protection locked="0"/>
    </xf>
    <xf numFmtId="164" fontId="8" fillId="0" borderId="0" xfId="0" applyNumberFormat="1" applyFont="1" applyProtection="1">
      <protection locked="0"/>
    </xf>
    <xf numFmtId="0" fontId="2" fillId="0" borderId="0" xfId="0" applyFont="1" applyFill="1"/>
    <xf numFmtId="0" fontId="8" fillId="0" borderId="0" xfId="0" applyFont="1" applyAlignment="1">
      <alignment wrapText="1"/>
    </xf>
    <xf numFmtId="0" fontId="12" fillId="0" borderId="0" xfId="0" applyFont="1" applyFill="1" applyAlignment="1">
      <alignment wrapText="1"/>
    </xf>
    <xf numFmtId="0" fontId="21" fillId="0" borderId="0" xfId="0" applyFont="1" applyFill="1" applyAlignment="1">
      <alignment wrapText="1"/>
    </xf>
    <xf numFmtId="0" fontId="22" fillId="0" borderId="0" xfId="0" applyFont="1"/>
    <xf numFmtId="0" fontId="15" fillId="0" borderId="0" xfId="0" applyFont="1" applyBorder="1" applyAlignment="1">
      <alignment vertical="top" wrapText="1"/>
    </xf>
    <xf numFmtId="0" fontId="14" fillId="0" borderId="0" xfId="0" applyFont="1" applyBorder="1" applyAlignment="1">
      <alignment vertical="top" wrapText="1"/>
    </xf>
    <xf numFmtId="0" fontId="14" fillId="0" borderId="4" xfId="0" applyFont="1" applyBorder="1" applyAlignment="1">
      <alignment vertical="top" wrapText="1"/>
    </xf>
    <xf numFmtId="0" fontId="0" fillId="0" borderId="0" xfId="0" applyNumberFormat="1" applyAlignment="1">
      <alignment horizontal="center"/>
    </xf>
    <xf numFmtId="0" fontId="17" fillId="0" borderId="1" xfId="0" applyNumberFormat="1"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center" wrapText="1"/>
      <protection locked="0"/>
    </xf>
    <xf numFmtId="164" fontId="18" fillId="2" borderId="1" xfId="0" applyNumberFormat="1" applyFont="1" applyFill="1" applyBorder="1" applyAlignment="1" applyProtection="1">
      <alignment horizontal="center" vertical="center" wrapText="1"/>
      <protection locked="0"/>
    </xf>
    <xf numFmtId="2" fontId="18" fillId="2" borderId="1" xfId="0" applyNumberFormat="1" applyFont="1" applyFill="1" applyBorder="1" applyAlignment="1" applyProtection="1">
      <alignment horizontal="center" vertical="center" wrapText="1"/>
      <protection locked="0"/>
    </xf>
    <xf numFmtId="2" fontId="17" fillId="0" borderId="1" xfId="0" applyNumberFormat="1" applyFont="1" applyFill="1" applyBorder="1" applyAlignment="1" applyProtection="1">
      <alignment horizontal="center" vertical="center"/>
      <protection locked="0"/>
    </xf>
    <xf numFmtId="2" fontId="8" fillId="0" borderId="0" xfId="0" applyNumberFormat="1" applyFont="1" applyProtection="1">
      <protection locked="0"/>
    </xf>
    <xf numFmtId="0" fontId="24" fillId="4" borderId="0" xfId="0" applyNumberFormat="1" applyFont="1" applyFill="1"/>
    <xf numFmtId="14" fontId="11" fillId="0" borderId="0" xfId="0" applyNumberFormat="1" applyFont="1" applyAlignment="1">
      <alignment horizontal="right"/>
    </xf>
    <xf numFmtId="0" fontId="11" fillId="0" borderId="0" xfId="0" applyFont="1" applyAlignment="1">
      <alignment horizontal="right"/>
    </xf>
    <xf numFmtId="0" fontId="23" fillId="4" borderId="0" xfId="0" applyNumberFormat="1" applyFont="1" applyFill="1"/>
    <xf numFmtId="0" fontId="23" fillId="3" borderId="0" xfId="0" applyNumberFormat="1" applyFont="1" applyFill="1"/>
    <xf numFmtId="0" fontId="23" fillId="0" borderId="0" xfId="0" applyNumberFormat="1" applyFont="1"/>
    <xf numFmtId="0" fontId="24" fillId="0" borderId="0" xfId="0" applyNumberFormat="1" applyFont="1"/>
    <xf numFmtId="0" fontId="1" fillId="5" borderId="0" xfId="0" applyNumberFormat="1" applyFont="1" applyFill="1" applyAlignment="1">
      <alignment horizontal="center" vertical="center"/>
    </xf>
    <xf numFmtId="0" fontId="25" fillId="4" borderId="0" xfId="0" applyNumberFormat="1" applyFont="1" applyFill="1"/>
    <xf numFmtId="0" fontId="27" fillId="0" borderId="0" xfId="0" applyFont="1" applyAlignment="1">
      <alignment wrapText="1"/>
    </xf>
    <xf numFmtId="0" fontId="28" fillId="0" borderId="0" xfId="0" applyFont="1"/>
    <xf numFmtId="0" fontId="4" fillId="0" borderId="0" xfId="0" applyFont="1" applyAlignment="1">
      <alignment wrapText="1"/>
    </xf>
    <xf numFmtId="0" fontId="1" fillId="2"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xf>
    <xf numFmtId="0" fontId="15" fillId="0" borderId="2" xfId="0" applyFont="1" applyBorder="1" applyAlignment="1" applyProtection="1">
      <alignment vertical="top" wrapText="1"/>
      <protection locked="0"/>
    </xf>
    <xf numFmtId="0" fontId="0" fillId="0" borderId="0" xfId="0" applyFill="1" applyAlignment="1" applyProtection="1">
      <alignment horizontal="left"/>
    </xf>
    <xf numFmtId="0" fontId="18" fillId="2" borderId="6" xfId="0" applyFont="1" applyFill="1" applyBorder="1" applyAlignment="1" applyProtection="1">
      <alignment horizontal="center" vertical="center" wrapText="1"/>
      <protection locked="0"/>
    </xf>
    <xf numFmtId="0" fontId="2" fillId="6" borderId="1" xfId="0" applyFont="1" applyFill="1" applyBorder="1"/>
    <xf numFmtId="0" fontId="29" fillId="0" borderId="1" xfId="0" applyFont="1" applyBorder="1"/>
    <xf numFmtId="49" fontId="0" fillId="0" borderId="1" xfId="0" applyNumberFormat="1" applyBorder="1" applyAlignment="1">
      <alignment horizontal="right"/>
    </xf>
    <xf numFmtId="0" fontId="0" fillId="0" borderId="1" xfId="0" applyNumberFormat="1" applyBorder="1" applyAlignment="1">
      <alignment horizontal="center"/>
    </xf>
    <xf numFmtId="0" fontId="0" fillId="0" borderId="1" xfId="0" applyBorder="1" applyAlignment="1">
      <alignment horizontal="center"/>
    </xf>
    <xf numFmtId="0" fontId="0" fillId="0" borderId="1" xfId="0" applyNumberFormat="1" applyBorder="1" applyAlignment="1">
      <alignment horizontal="right"/>
    </xf>
    <xf numFmtId="0" fontId="2" fillId="6" borderId="1" xfId="0" applyFont="1" applyFill="1" applyBorder="1" applyAlignment="1"/>
    <xf numFmtId="0" fontId="0" fillId="0" borderId="1" xfId="0" applyBorder="1" applyAlignment="1"/>
    <xf numFmtId="0" fontId="29" fillId="0" borderId="1" xfId="0" applyFont="1" applyBorder="1" applyAlignment="1"/>
    <xf numFmtId="0" fontId="0" fillId="0" borderId="7" xfId="0" applyBorder="1" applyAlignment="1"/>
    <xf numFmtId="0" fontId="0" fillId="0" borderId="1" xfId="0" applyFill="1" applyBorder="1" applyAlignment="1"/>
    <xf numFmtId="0" fontId="2" fillId="6" borderId="1" xfId="0" applyFont="1" applyFill="1" applyBorder="1" applyAlignment="1">
      <alignment horizontal="center"/>
    </xf>
    <xf numFmtId="49" fontId="0" fillId="0" borderId="1" xfId="0" applyNumberFormat="1" applyBorder="1" applyAlignment="1">
      <alignment horizontal="center"/>
    </xf>
    <xf numFmtId="0" fontId="0" fillId="3" borderId="1" xfId="0" applyNumberFormat="1" applyFill="1" applyBorder="1" applyAlignment="1">
      <alignment horizontal="right"/>
    </xf>
    <xf numFmtId="49" fontId="0" fillId="0" borderId="1" xfId="0" applyNumberFormat="1" applyBorder="1" applyAlignment="1"/>
    <xf numFmtId="0" fontId="0" fillId="3" borderId="1" xfId="0" applyFill="1" applyBorder="1" applyAlignment="1"/>
    <xf numFmtId="0" fontId="1" fillId="2" borderId="3" xfId="0" applyFont="1" applyFill="1" applyBorder="1" applyAlignment="1" applyProtection="1">
      <alignment horizontal="center" vertical="center" wrapText="1"/>
      <protection locked="0"/>
    </xf>
    <xf numFmtId="49" fontId="1"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1" fontId="1" fillId="2" borderId="1" xfId="0" applyNumberFormat="1" applyFont="1" applyFill="1" applyBorder="1" applyAlignment="1" applyProtection="1">
      <alignment horizontal="center" vertical="center" wrapText="1"/>
      <protection locked="0"/>
    </xf>
    <xf numFmtId="0" fontId="1" fillId="2" borderId="1" xfId="1" applyNumberFormat="1" applyFont="1" applyFill="1" applyBorder="1" applyAlignment="1" applyProtection="1">
      <alignment horizontal="center" vertical="center" wrapText="1"/>
      <protection locked="0"/>
    </xf>
    <xf numFmtId="0" fontId="26" fillId="2" borderId="1" xfId="1" applyNumberFormat="1" applyFont="1" applyFill="1" applyBorder="1" applyAlignment="1" applyProtection="1">
      <alignment horizontal="center" vertical="center" wrapText="1"/>
      <protection locked="0"/>
    </xf>
    <xf numFmtId="49" fontId="5" fillId="0" borderId="3" xfId="0" applyNumberFormat="1" applyFont="1" applyFill="1" applyBorder="1" applyAlignment="1" applyProtection="1">
      <alignment horizontal="center" vertical="center"/>
      <protection locked="0"/>
    </xf>
    <xf numFmtId="49" fontId="5" fillId="0" borderId="1" xfId="0"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left" vertical="center"/>
      <protection locked="0"/>
    </xf>
    <xf numFmtId="49" fontId="4" fillId="0" borderId="1" xfId="0"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1" xfId="0" applyNumberFormat="1" applyFont="1" applyFill="1" applyBorder="1" applyAlignment="1" applyProtection="1">
      <alignment horizontal="center" vertical="center"/>
      <protection locked="0"/>
    </xf>
    <xf numFmtId="0" fontId="4" fillId="0" borderId="1" xfId="0" applyNumberFormat="1" applyFont="1" applyFill="1" applyBorder="1" applyAlignment="1" applyProtection="1">
      <alignment horizontal="left" vertical="center"/>
      <protection locked="0"/>
    </xf>
    <xf numFmtId="1" fontId="4" fillId="0" borderId="1" xfId="0" applyNumberFormat="1" applyFont="1" applyFill="1" applyBorder="1" applyAlignment="1" applyProtection="1">
      <alignment horizontal="center" vertical="center"/>
      <protection locked="0"/>
    </xf>
    <xf numFmtId="0" fontId="4" fillId="0" borderId="1" xfId="1" applyNumberFormat="1" applyFont="1" applyFill="1" applyBorder="1" applyAlignment="1" applyProtection="1">
      <alignment horizontal="center" vertical="center"/>
      <protection locked="0"/>
    </xf>
    <xf numFmtId="0" fontId="4" fillId="0" borderId="1" xfId="1" applyNumberFormat="1" applyFont="1" applyFill="1" applyBorder="1" applyAlignment="1" applyProtection="1">
      <alignment horizontal="left" vertical="center"/>
      <protection locked="0"/>
    </xf>
    <xf numFmtId="0" fontId="0" fillId="0" borderId="0" xfId="0" applyFill="1" applyAlignment="1" applyProtection="1">
      <alignment horizontal="center"/>
      <protection locked="0"/>
    </xf>
    <xf numFmtId="49" fontId="0" fillId="0" borderId="0" xfId="0" applyNumberFormat="1" applyFill="1" applyAlignment="1" applyProtection="1">
      <alignment horizontal="center"/>
      <protection locked="0"/>
    </xf>
    <xf numFmtId="0" fontId="0" fillId="0" borderId="0" xfId="0" applyFill="1" applyAlignment="1" applyProtection="1">
      <alignment horizontal="left"/>
      <protection locked="0"/>
    </xf>
    <xf numFmtId="1" fontId="0" fillId="0" borderId="0" xfId="0" applyNumberFormat="1" applyFill="1" applyAlignment="1" applyProtection="1">
      <alignment horizontal="center"/>
      <protection locked="0"/>
    </xf>
    <xf numFmtId="0" fontId="0" fillId="0" borderId="0" xfId="1" applyNumberFormat="1" applyFont="1" applyFill="1" applyAlignment="1" applyProtection="1">
      <alignment horizontal="center"/>
      <protection locked="0"/>
    </xf>
    <xf numFmtId="0" fontId="0" fillId="0" borderId="0" xfId="1" applyNumberFormat="1" applyFont="1" applyFill="1" applyAlignment="1" applyProtection="1">
      <alignment horizontal="left"/>
      <protection locked="0"/>
    </xf>
    <xf numFmtId="0" fontId="11" fillId="0" borderId="5" xfId="0" applyNumberFormat="1" applyFont="1" applyFill="1" applyBorder="1" applyAlignment="1" applyProtection="1">
      <alignment horizontal="center" vertical="center" wrapText="1"/>
      <protection locked="0"/>
    </xf>
    <xf numFmtId="0" fontId="0" fillId="0" borderId="0" xfId="0" applyProtection="1">
      <protection locked="0"/>
    </xf>
    <xf numFmtId="0" fontId="17" fillId="0" borderId="1" xfId="0" applyNumberFormat="1" applyFont="1" applyFill="1" applyBorder="1" applyAlignment="1" applyProtection="1">
      <alignment horizontal="center" vertical="center" wrapText="1"/>
    </xf>
    <xf numFmtId="0" fontId="0" fillId="0" borderId="0" xfId="0" applyProtection="1"/>
    <xf numFmtId="0" fontId="18" fillId="2" borderId="1" xfId="0" applyFont="1" applyFill="1" applyBorder="1" applyAlignment="1" applyProtection="1">
      <alignment horizontal="center" vertical="center" wrapText="1"/>
    </xf>
    <xf numFmtId="49" fontId="0" fillId="0" borderId="0" xfId="0" applyNumberFormat="1" applyAlignment="1"/>
    <xf numFmtId="49" fontId="2" fillId="6" borderId="1" xfId="0" applyNumberFormat="1" applyFont="1" applyFill="1" applyBorder="1" applyAlignment="1"/>
    <xf numFmtId="49" fontId="0" fillId="3" borderId="1" xfId="0" applyNumberFormat="1" applyFill="1" applyBorder="1" applyAlignment="1"/>
    <xf numFmtId="0" fontId="17" fillId="0" borderId="1" xfId="0" applyNumberFormat="1" applyFont="1" applyFill="1" applyBorder="1" applyAlignment="1" applyProtection="1">
      <alignment horizontal="left" vertical="center"/>
    </xf>
    <xf numFmtId="0" fontId="17" fillId="0" borderId="1" xfId="0" applyNumberFormat="1" applyFont="1" applyFill="1" applyBorder="1" applyAlignment="1" applyProtection="1">
      <alignment horizontal="center" vertical="center"/>
      <protection locked="0"/>
    </xf>
    <xf numFmtId="0" fontId="17" fillId="0" borderId="1" xfId="0" applyNumberFormat="1" applyFont="1" applyFill="1" applyBorder="1" applyAlignment="1" applyProtection="1">
      <alignment horizontal="left" vertical="center"/>
      <protection locked="0"/>
    </xf>
    <xf numFmtId="0" fontId="30" fillId="7" borderId="0" xfId="0" applyNumberFormat="1" applyFont="1" applyFill="1" applyAlignment="1">
      <alignment horizontal="left"/>
    </xf>
    <xf numFmtId="0" fontId="2" fillId="6" borderId="1" xfId="0" applyFont="1" applyFill="1" applyBorder="1" applyAlignment="1">
      <alignment horizontal="center"/>
    </xf>
    <xf numFmtId="0" fontId="2" fillId="6" borderId="1" xfId="0" applyFont="1" applyFill="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0" xfId="0" applyAlignment="1" applyProtection="1">
      <alignment horizontal="center"/>
    </xf>
    <xf numFmtId="0" fontId="17" fillId="3" borderId="1" xfId="0" applyFont="1" applyFill="1" applyBorder="1" applyAlignment="1" applyProtection="1">
      <alignment horizontal="center" vertical="center"/>
      <protection locked="0"/>
    </xf>
    <xf numFmtId="0" fontId="17" fillId="3" borderId="1" xfId="0" applyFont="1" applyFill="1" applyBorder="1" applyAlignment="1" applyProtection="1">
      <alignment horizontal="left" vertical="center"/>
      <protection locked="0"/>
    </xf>
    <xf numFmtId="0" fontId="17" fillId="3" borderId="1" xfId="0" applyFont="1" applyFill="1" applyBorder="1" applyAlignment="1" applyProtection="1">
      <alignment horizontal="center" vertical="center" wrapText="1"/>
      <protection locked="0"/>
    </xf>
    <xf numFmtId="0" fontId="17" fillId="3" borderId="1" xfId="0" applyNumberFormat="1" applyFont="1" applyFill="1" applyBorder="1" applyAlignment="1" applyProtection="1">
      <alignment horizontal="left" vertical="center"/>
      <protection locked="0"/>
    </xf>
    <xf numFmtId="0" fontId="17" fillId="3" borderId="1" xfId="0" applyNumberFormat="1" applyFont="1" applyFill="1" applyBorder="1" applyAlignment="1" applyProtection="1">
      <alignment horizontal="center" vertical="center"/>
      <protection locked="0"/>
    </xf>
    <xf numFmtId="164" fontId="17" fillId="3" borderId="1" xfId="0" applyNumberFormat="1" applyFont="1" applyFill="1" applyBorder="1" applyAlignment="1" applyProtection="1">
      <alignment horizontal="center" vertical="center"/>
      <protection locked="0"/>
    </xf>
    <xf numFmtId="0" fontId="17" fillId="3" borderId="1" xfId="0" applyFont="1" applyFill="1" applyBorder="1" applyAlignment="1" applyProtection="1">
      <alignment vertical="center"/>
      <protection locked="0"/>
    </xf>
    <xf numFmtId="49" fontId="5" fillId="3" borderId="3" xfId="0" applyNumberFormat="1" applyFont="1" applyFill="1" applyBorder="1" applyAlignment="1" applyProtection="1">
      <alignment horizontal="center" vertical="center"/>
      <protection locked="0"/>
    </xf>
    <xf numFmtId="49" fontId="5" fillId="3" borderId="1"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horizontal="left" vertical="center"/>
      <protection locked="0"/>
    </xf>
    <xf numFmtId="49" fontId="4" fillId="3" borderId="1"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horizontal="left" vertical="center"/>
    </xf>
    <xf numFmtId="0" fontId="4" fillId="3" borderId="1" xfId="0" applyFont="1" applyFill="1" applyBorder="1" applyAlignment="1" applyProtection="1">
      <alignment horizontal="center" vertical="center"/>
      <protection locked="0"/>
    </xf>
    <xf numFmtId="0" fontId="4" fillId="3" borderId="1" xfId="0" applyNumberFormat="1" applyFont="1" applyFill="1" applyBorder="1" applyAlignment="1" applyProtection="1">
      <alignment horizontal="center" vertical="center"/>
      <protection locked="0"/>
    </xf>
    <xf numFmtId="0" fontId="4" fillId="3" borderId="1" xfId="0" applyNumberFormat="1" applyFont="1" applyFill="1" applyBorder="1" applyAlignment="1" applyProtection="1">
      <alignment horizontal="left" vertical="center"/>
      <protection locked="0"/>
    </xf>
    <xf numFmtId="1" fontId="4" fillId="3" borderId="1" xfId="0" applyNumberFormat="1" applyFont="1" applyFill="1" applyBorder="1" applyAlignment="1" applyProtection="1">
      <alignment horizontal="center" vertical="center"/>
      <protection locked="0"/>
    </xf>
    <xf numFmtId="0" fontId="4" fillId="3" borderId="1" xfId="1" applyNumberFormat="1" applyFont="1" applyFill="1" applyBorder="1" applyAlignment="1" applyProtection="1">
      <alignment horizontal="center" vertical="center"/>
      <protection locked="0"/>
    </xf>
    <xf numFmtId="0" fontId="4" fillId="3" borderId="1" xfId="1" applyNumberFormat="1" applyFont="1" applyFill="1" applyBorder="1" applyAlignment="1" applyProtection="1">
      <alignment horizontal="left" vertical="center"/>
      <protection locked="0"/>
    </xf>
    <xf numFmtId="0" fontId="0" fillId="0" borderId="0" xfId="0" applyNumberFormat="1" applyAlignment="1">
      <alignment horizontal="center" vertical="center" wrapText="1"/>
    </xf>
    <xf numFmtId="0" fontId="0" fillId="0" borderId="0" xfId="0" applyAlignment="1">
      <alignment horizontal="center" vertical="center" wrapText="1"/>
    </xf>
    <xf numFmtId="0" fontId="32" fillId="0" borderId="0" xfId="0" applyFont="1" applyAlignment="1">
      <alignment horizontal="center" vertical="center" wrapText="1"/>
    </xf>
    <xf numFmtId="0" fontId="32" fillId="0" borderId="0" xfId="0" applyFont="1" applyAlignment="1">
      <alignment horizontal="center" vertical="top" wrapText="1"/>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horizontal="center" vertical="top" wrapText="1"/>
    </xf>
    <xf numFmtId="0" fontId="34" fillId="0" borderId="0" xfId="0" applyFont="1" applyAlignment="1">
      <alignment horizontal="left" vertical="top" wrapText="1"/>
    </xf>
    <xf numFmtId="0" fontId="7" fillId="0" borderId="0" xfId="2" applyFill="1"/>
    <xf numFmtId="0" fontId="35" fillId="0" borderId="0" xfId="2" applyFont="1" applyFill="1"/>
    <xf numFmtId="0" fontId="2" fillId="8" borderId="8" xfId="0" applyFont="1" applyFill="1" applyBorder="1"/>
    <xf numFmtId="0" fontId="2" fillId="8" borderId="9" xfId="0" applyFont="1" applyFill="1" applyBorder="1"/>
    <xf numFmtId="0" fontId="0" fillId="0" borderId="3" xfId="0" applyBorder="1"/>
    <xf numFmtId="0" fontId="0" fillId="0" borderId="7" xfId="0" applyBorder="1"/>
    <xf numFmtId="49" fontId="0" fillId="0" borderId="3" xfId="0" applyNumberFormat="1" applyBorder="1"/>
    <xf numFmtId="0" fontId="0" fillId="3" borderId="3" xfId="0" applyFill="1" applyBorder="1"/>
    <xf numFmtId="0" fontId="0" fillId="3" borderId="7" xfId="0" applyFill="1" applyBorder="1"/>
    <xf numFmtId="0" fontId="0" fillId="0" borderId="10" xfId="0" applyBorder="1"/>
    <xf numFmtId="0" fontId="0" fillId="0" borderId="11" xfId="0" applyBorder="1"/>
    <xf numFmtId="0" fontId="2" fillId="8" borderId="8" xfId="0" applyFont="1" applyFill="1" applyBorder="1" applyAlignment="1">
      <alignment horizontal="center" vertical="center" wrapText="1"/>
    </xf>
    <xf numFmtId="0" fontId="2" fillId="8" borderId="12" xfId="0" applyFont="1" applyFill="1" applyBorder="1" applyAlignment="1">
      <alignment horizontal="center" vertical="center"/>
    </xf>
    <xf numFmtId="0" fontId="2" fillId="8" borderId="12"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0" fillId="0" borderId="3" xfId="0" applyBorder="1" applyAlignment="1">
      <alignment horizontal="center"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0" borderId="7" xfId="0" applyBorder="1" applyAlignment="1">
      <alignment horizontal="center" vertical="top"/>
    </xf>
    <xf numFmtId="0" fontId="0" fillId="0" borderId="10" xfId="0" applyBorder="1" applyAlignment="1">
      <alignment horizontal="center" vertical="top"/>
    </xf>
    <xf numFmtId="0" fontId="0" fillId="0" borderId="13" xfId="0" applyBorder="1" applyAlignment="1">
      <alignment horizontal="left" vertical="top"/>
    </xf>
    <xf numFmtId="0" fontId="0" fillId="0" borderId="13" xfId="0" applyBorder="1" applyAlignment="1">
      <alignment horizontal="left" vertical="top" wrapText="1"/>
    </xf>
    <xf numFmtId="0" fontId="0" fillId="0" borderId="11" xfId="0" applyBorder="1" applyAlignment="1">
      <alignment horizontal="center" vertical="top"/>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6" borderId="1" xfId="0" applyFont="1" applyFill="1" applyBorder="1" applyAlignment="1">
      <alignment horizontal="center"/>
    </xf>
    <xf numFmtId="0" fontId="37" fillId="0" borderId="0" xfId="0" applyFont="1" applyAlignment="1">
      <alignment horizontal="center" vertical="center" wrapText="1"/>
    </xf>
  </cellXfs>
  <cellStyles count="3">
    <cellStyle name="Currency" xfId="1" builtinId="4"/>
    <cellStyle name="Hyperlink" xfId="2" builtinId="8"/>
    <cellStyle name="Normal" xfId="0" builtinId="0"/>
  </cellStyles>
  <dxfs count="36">
    <dxf>
      <font>
        <strike val="0"/>
        <outline val="0"/>
        <shadow val="0"/>
        <u val="none"/>
        <vertAlign val="baseline"/>
        <color auto="1"/>
        <name val="Calibri"/>
        <family val="2"/>
        <scheme val="minor"/>
      </font>
      <alignment horizontal="left" vertical="top" textRotation="0" wrapText="1" indent="0" justifyLastLine="0" shrinkToFit="0" readingOrder="0"/>
    </dxf>
    <dxf>
      <alignment horizontal="general" vertical="top" textRotation="0" wrapText="1"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alignment horizontal="center" vertical="top"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left" vertical="top" textRotation="0" indent="0" justifyLastLine="0" shrinkToFit="0" readingOrder="0"/>
    </dxf>
    <dxf>
      <border outline="0">
        <bottom style="thin">
          <color indexed="64"/>
        </bottom>
      </border>
    </dxf>
    <dxf>
      <fill>
        <patternFill patternType="solid">
          <fgColor indexed="64"/>
          <bgColor rgb="FF0000CC"/>
        </patternFill>
      </fill>
      <alignment horizontal="center" vertical="center" textRotation="0" indent="0" justifyLastLine="0" shrinkToFit="0" readingOrder="0"/>
    </dxf>
    <dxf>
      <border diagonalUp="0" diagonalDown="0">
        <left style="thin">
          <color indexed="64"/>
        </left>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rgb="FF0000CC"/>
        </patternFill>
      </fill>
      <border diagonalUp="0" diagonalDown="0" outline="0">
        <left style="thin">
          <color indexed="64"/>
        </left>
        <right style="thin">
          <color indexed="64"/>
        </right>
        <top/>
        <bottom/>
      </border>
    </dxf>
    <dxf>
      <alignment horizontal="center" vertical="center" textRotation="0" wrapText="1" indent="0" justifyLastLine="0" shrinkToFit="0" readingOrder="0"/>
    </dxf>
    <dxf>
      <alignment horizontal="center"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i val="0"/>
        <strike val="0"/>
        <condense val="0"/>
        <extend val="0"/>
        <outline val="0"/>
        <shadow val="0"/>
        <u val="none"/>
        <vertAlign val="baseline"/>
        <sz val="12"/>
        <color theme="1"/>
        <name val="Calibri"/>
        <family val="2"/>
        <scheme val="minor"/>
      </font>
      <alignment horizontal="center" vertical="top" textRotation="0" wrapText="1" indent="0" justifyLastLine="0" shrinkToFit="0" readingOrder="0"/>
    </dxf>
  </dxfs>
  <tableStyles count="0" defaultTableStyle="TableStyleMedium2" defaultPivotStyle="PivotStyleLight16"/>
  <colors>
    <mruColors>
      <color rgb="FF0000CC"/>
      <color rgb="FF0000FF"/>
      <color rgb="FF3333FF"/>
      <color rgb="FF6699FF"/>
      <color rgb="FF36C8EA"/>
      <color rgb="FF300060"/>
      <color rgb="FF4F2270"/>
      <color rgb="FF3A03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Interim Rpt'!$AH$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3143250</xdr:colOff>
          <xdr:row>40</xdr:row>
          <xdr:rowOff>0</xdr:rowOff>
        </xdr:from>
        <xdr:to>
          <xdr:col>2</xdr:col>
          <xdr:colOff>104775</xdr:colOff>
          <xdr:row>41</xdr:row>
          <xdr:rowOff>152400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2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here to confirm your authorization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TP%20Board%20Tool%20Library/_PY19%20Board%20Tools/Board%20-%20Initial_Training_Provider_Tool_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Glossary"/>
      <sheetName val="FERPA"/>
      <sheetName val="WIOA"/>
      <sheetName val="ENCRYPTION"/>
      <sheetName val="Notes"/>
      <sheetName val="Provider Details"/>
      <sheetName val="Campus Details"/>
      <sheetName val="Program Details"/>
      <sheetName val="Student Details"/>
      <sheetName val="Board Use ONLY"/>
      <sheetName val="Reference - Instruction Code"/>
      <sheetName val="Reference - Occupation Code"/>
      <sheetName val="Reference Tables"/>
      <sheetName val="BOARD Reference 1.29.20"/>
      <sheetName val="StudentErro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99699E5-49FD-414E-ADB1-40685D2FC324}" name="Table13" displayName="Table13" ref="A1:H71" totalsRowShown="0" headerRowDxfId="35" dataDxfId="34">
  <autoFilter ref="A1:H71" xr:uid="{00000000-0009-0000-0100-000001000000}"/>
  <sortState xmlns:xlrd2="http://schemas.microsoft.com/office/spreadsheetml/2017/richdata2" ref="A2:H71">
    <sortCondition ref="A1:A71"/>
  </sortState>
  <tableColumns count="8">
    <tableColumn id="2" xr3:uid="{7A63B1B9-7545-4B3C-9F1E-511D48197039}" name="Name" dataDxfId="0"/>
    <tableColumn id="3" xr3:uid="{BCBCB643-99AF-42EA-B285-12C87703FF62}" name="Definition" dataDxfId="1"/>
    <tableColumn id="4" xr3:uid="{7D390E95-9AE0-4552-893C-A8EABCE20B21}" name="Required (Y/N)" dataDxfId="33"/>
    <tableColumn id="5" xr3:uid="{BE961D08-A2FE-4F4A-A420-342C26302A0D}" name="Data Type and Size" dataDxfId="32"/>
    <tableColumn id="6" xr3:uid="{10293899-DE03-4DAB-899E-421CA521B978}" name="Format" dataDxfId="31"/>
    <tableColumn id="7" xr3:uid="{9B654B44-A8BE-4CFA-A49C-3CD982512895}" name="Instructions" dataDxfId="30"/>
    <tableColumn id="8" xr3:uid="{1333E45E-2340-472A-AA4D-9873F3ECD58A}" name="Example" dataDxfId="29"/>
    <tableColumn id="9" xr3:uid="{90459DA4-7092-4EA8-A570-C26E6D1584C9}" name="Included on Published ETPL?" dataDxfId="2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7A7F4B2-E943-471E-9280-2A2B159F8C61}" name="Table9" displayName="Table9" ref="A1:B1517" totalsRowShown="0" headerRowDxfId="27" headerRowBorderDxfId="26" tableBorderDxfId="25" totalsRowBorderDxfId="24">
  <autoFilter ref="A1:B1517" xr:uid="{39F588BC-7E1C-4AF6-91A7-8F4EFA5D5589}"/>
  <sortState xmlns:xlrd2="http://schemas.microsoft.com/office/spreadsheetml/2017/richdata2" ref="A2:B1517">
    <sortCondition ref="B1:B1517"/>
  </sortState>
  <tableColumns count="2">
    <tableColumn id="1" xr3:uid="{8B8B6128-A407-46EF-9D61-6C58FD53A696}" name="CIP Code " dataDxfId="23"/>
    <tableColumn id="2" xr3:uid="{6DF32D3B-3A5F-466F-B0CE-A826C21082DB}" name="Description" dataDxfId="2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08AE198-CEDD-4696-8F56-5AED2DB59D82}" name="Table10" displayName="Table10" ref="A1:D1836" totalsRowShown="0" headerRowDxfId="21" dataDxfId="19" headerRowBorderDxfId="20" tableBorderDxfId="18" totalsRowBorderDxfId="17">
  <autoFilter ref="A1:D1836" xr:uid="{3D6AF2C6-E106-423A-BDAD-46F542D39481}"/>
  <sortState xmlns:xlrd2="http://schemas.microsoft.com/office/spreadsheetml/2017/richdata2" ref="A2:D1836">
    <sortCondition descending="1" ref="D2:D1836"/>
    <sortCondition ref="B2:B1836"/>
  </sortState>
  <tableColumns count="4">
    <tableColumn id="1" xr3:uid="{FB1399B2-3CC9-41BC-81F5-9DA010F373B0}" name="O*NET Code " dataDxfId="16"/>
    <tableColumn id="2" xr3:uid="{13481F5B-8BBC-446D-B76C-9D4EB59CBFDE}" name="Title" dataDxfId="15"/>
    <tableColumn id="3" xr3:uid="{20EB8042-CC0D-4D56-B392-826A92136397}" name="Definition" dataDxfId="14"/>
    <tableColumn id="4" xr3:uid="{A9290BE2-5142-42B0-9749-3E45DA8B25B2}" name="SOC Year" dataDxfId="1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table" Target="../tables/table2.xml"/></Relationships>
</file>

<file path=xl/worksheets/_rels/sheet9.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C16"/>
  <sheetViews>
    <sheetView showGridLines="0" showRowColHeaders="0" tabSelected="1" zoomScaleNormal="100" workbookViewId="0">
      <selection activeCell="B14" sqref="B14"/>
    </sheetView>
  </sheetViews>
  <sheetFormatPr defaultColWidth="9.140625" defaultRowHeight="15" x14ac:dyDescent="0.2"/>
  <cols>
    <col min="1" max="1" width="5" style="3" customWidth="1"/>
    <col min="2" max="2" width="82" style="3" customWidth="1"/>
    <col min="3" max="16384" width="9.140625" style="3"/>
  </cols>
  <sheetData>
    <row r="2" spans="1:3" ht="15.75" x14ac:dyDescent="0.25">
      <c r="B2" s="22" t="s">
        <v>17</v>
      </c>
    </row>
    <row r="3" spans="1:3" ht="19.5" x14ac:dyDescent="0.25">
      <c r="A3" s="11"/>
      <c r="B3" s="136" t="s">
        <v>6572</v>
      </c>
      <c r="C3" s="10"/>
    </row>
    <row r="4" spans="1:3" ht="19.5" x14ac:dyDescent="0.25">
      <c r="A4" s="11"/>
      <c r="B4" s="136" t="s">
        <v>118</v>
      </c>
      <c r="C4" s="10"/>
    </row>
    <row r="5" spans="1:3" ht="19.5" x14ac:dyDescent="0.25">
      <c r="A5" s="11"/>
      <c r="B5" s="136" t="s">
        <v>25</v>
      </c>
      <c r="C5" s="10"/>
    </row>
    <row r="6" spans="1:3" ht="19.5" x14ac:dyDescent="0.25">
      <c r="A6" s="11"/>
      <c r="B6" s="136" t="s">
        <v>4417</v>
      </c>
      <c r="C6" s="10"/>
    </row>
    <row r="7" spans="1:3" ht="19.5" x14ac:dyDescent="0.25">
      <c r="A7" s="11"/>
      <c r="B7" s="136" t="s">
        <v>4418</v>
      </c>
      <c r="C7" s="10"/>
    </row>
    <row r="8" spans="1:3" ht="19.5" x14ac:dyDescent="0.25">
      <c r="A8" s="11"/>
      <c r="B8" s="136" t="s">
        <v>4419</v>
      </c>
      <c r="C8" s="10"/>
    </row>
    <row r="9" spans="1:3" ht="19.5" x14ac:dyDescent="0.25">
      <c r="A9" s="11"/>
      <c r="B9" s="135" t="s">
        <v>6575</v>
      </c>
      <c r="C9" s="10"/>
    </row>
    <row r="10" spans="1:3" ht="19.5" x14ac:dyDescent="0.25">
      <c r="A10" s="11"/>
      <c r="B10" s="135" t="s">
        <v>6576</v>
      </c>
      <c r="C10" s="10"/>
    </row>
    <row r="11" spans="1:3" ht="15.75" x14ac:dyDescent="0.25">
      <c r="B11" s="22" t="s">
        <v>18</v>
      </c>
    </row>
    <row r="12" spans="1:3" ht="26.25" x14ac:dyDescent="0.4">
      <c r="B12" s="6"/>
    </row>
    <row r="13" spans="1:3" ht="15.75" x14ac:dyDescent="0.25">
      <c r="B13" s="25" t="s">
        <v>26</v>
      </c>
    </row>
    <row r="14" spans="1:3" s="23" customFormat="1" ht="126" x14ac:dyDescent="0.25">
      <c r="B14" s="24" t="s">
        <v>6653</v>
      </c>
    </row>
    <row r="15" spans="1:3" s="23" customFormat="1" ht="15.75" x14ac:dyDescent="0.25">
      <c r="B15" s="24"/>
    </row>
    <row r="16" spans="1:3" s="23" customFormat="1" x14ac:dyDescent="0.2">
      <c r="B16" s="3"/>
    </row>
  </sheetData>
  <hyperlinks>
    <hyperlink ref="B7" location="'Training Site Details'!A1" display="Training Site Details" xr:uid="{00000000-0004-0000-0000-000000000000}"/>
    <hyperlink ref="B8" location="'Table of Contents'!A1" display="Apprenticeship Program Details" xr:uid="{00000000-0004-0000-0000-000001000000}"/>
    <hyperlink ref="B6" location="'Sponsor Details'!A1" display="Sponsor Details" xr:uid="{00000000-0004-0000-0000-000002000000}"/>
    <hyperlink ref="B4" location="WIOA!A1" display="WIOA Acknowledgement" xr:uid="{00000000-0004-0000-0000-000003000000}"/>
    <hyperlink ref="B5" location="Notes!A1" display="Notes" xr:uid="{00000000-0004-0000-0000-000004000000}"/>
    <hyperlink ref="B5" location="ENCRYPTION!A1" display="Encryption Acknowledgement" xr:uid="{00000000-0004-0000-0000-000005000000}"/>
    <hyperlink ref="B3" location="Glossary!A1" display="Glossary" xr:uid="{6505E813-8737-40A0-9C63-AC3F77D3A33B}"/>
    <hyperlink ref="B9" location="'Reference - Instruction Code'!A1" display="Reference - Instruction Code" xr:uid="{9D55CBFF-9112-44FA-93BD-48132F7595B2}"/>
    <hyperlink ref="B10" location="'Reference - Occupation Code'!A1" display="Reference - Occupation Code" xr:uid="{9B3316F4-E750-40D5-B7FD-BD8B619284E1}"/>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rgb="FFFF0000"/>
  </sheetPr>
  <dimension ref="A1:CG19"/>
  <sheetViews>
    <sheetView workbookViewId="0">
      <pane ySplit="1" topLeftCell="A2" activePane="bottomLeft" state="frozen"/>
      <selection activeCell="N2" sqref="N2"/>
      <selection pane="bottomLeft" activeCell="C7" sqref="C7"/>
    </sheetView>
  </sheetViews>
  <sheetFormatPr defaultRowHeight="15" x14ac:dyDescent="0.25"/>
  <cols>
    <col min="1" max="25" width="9.140625" style="9"/>
    <col min="28" max="28" width="11" bestFit="1" customWidth="1"/>
    <col min="31" max="48" width="9.140625" style="9"/>
    <col min="49" max="49" width="11" style="9" bestFit="1" customWidth="1"/>
    <col min="50" max="84" width="9.140625" style="9"/>
    <col min="85" max="85" width="18.28515625" style="30" customWidth="1"/>
    <col min="86" max="86" width="21.42578125" style="9" customWidth="1"/>
    <col min="87" max="16384" width="9.140625" style="9"/>
  </cols>
  <sheetData>
    <row r="1" spans="1:85" s="43" customFormat="1" ht="18.75" x14ac:dyDescent="0.3">
      <c r="A1" s="40" t="s">
        <v>30</v>
      </c>
      <c r="B1" s="37" t="s">
        <v>31</v>
      </c>
      <c r="C1" s="37" t="s">
        <v>32</v>
      </c>
      <c r="D1" s="40" t="s">
        <v>33</v>
      </c>
      <c r="E1" s="40" t="s">
        <v>101</v>
      </c>
      <c r="F1" s="37" t="s">
        <v>34</v>
      </c>
      <c r="G1" s="37" t="s">
        <v>35</v>
      </c>
      <c r="H1" s="37" t="s">
        <v>36</v>
      </c>
      <c r="I1" s="37" t="s">
        <v>37</v>
      </c>
      <c r="J1" s="37" t="s">
        <v>38</v>
      </c>
      <c r="K1" s="37" t="s">
        <v>39</v>
      </c>
      <c r="L1" s="37" t="s">
        <v>40</v>
      </c>
      <c r="M1" s="37" t="s">
        <v>41</v>
      </c>
      <c r="N1" s="37" t="s">
        <v>4416</v>
      </c>
      <c r="O1" s="37" t="s">
        <v>0</v>
      </c>
      <c r="P1" s="37" t="s">
        <v>42</v>
      </c>
      <c r="Q1" s="37" t="s">
        <v>43</v>
      </c>
      <c r="R1" s="37" t="s">
        <v>44</v>
      </c>
      <c r="S1" s="37" t="s">
        <v>45</v>
      </c>
      <c r="T1" s="37" t="s">
        <v>46</v>
      </c>
      <c r="U1" s="37" t="s">
        <v>47</v>
      </c>
      <c r="V1" s="41" t="s">
        <v>75</v>
      </c>
      <c r="W1" s="41" t="s">
        <v>58</v>
      </c>
      <c r="X1" s="41" t="s">
        <v>59</v>
      </c>
      <c r="Y1" s="37" t="s">
        <v>4420</v>
      </c>
      <c r="Z1" s="37" t="s">
        <v>4421</v>
      </c>
      <c r="AA1" s="37" t="s">
        <v>4422</v>
      </c>
      <c r="AB1" s="37" t="s">
        <v>4423</v>
      </c>
      <c r="AC1" s="37" t="s">
        <v>4424</v>
      </c>
      <c r="AD1" s="37" t="s">
        <v>60</v>
      </c>
      <c r="AE1" s="37" t="s">
        <v>61</v>
      </c>
      <c r="AF1" s="37" t="s">
        <v>63</v>
      </c>
      <c r="AG1" s="40" t="s">
        <v>64</v>
      </c>
      <c r="AH1" s="40" t="s">
        <v>65</v>
      </c>
      <c r="AI1" s="40" t="s">
        <v>114</v>
      </c>
      <c r="AJ1" s="42" t="s">
        <v>66</v>
      </c>
      <c r="AK1" s="42" t="s">
        <v>67</v>
      </c>
      <c r="AL1" s="42" t="s">
        <v>68</v>
      </c>
      <c r="AM1" s="37" t="s">
        <v>69</v>
      </c>
      <c r="AN1" s="37" t="s">
        <v>70</v>
      </c>
      <c r="AO1" s="37" t="s">
        <v>71</v>
      </c>
      <c r="AP1" s="37" t="s">
        <v>72</v>
      </c>
      <c r="AQ1" s="37" t="s">
        <v>73</v>
      </c>
      <c r="AR1" s="37" t="s">
        <v>74</v>
      </c>
      <c r="AS1" s="37" t="s">
        <v>15</v>
      </c>
      <c r="AT1" s="37" t="s">
        <v>48</v>
      </c>
      <c r="AU1" s="37" t="s">
        <v>49</v>
      </c>
      <c r="AV1" s="37" t="s">
        <v>50</v>
      </c>
      <c r="AW1" s="40" t="s">
        <v>51</v>
      </c>
      <c r="AX1" s="37" t="s">
        <v>52</v>
      </c>
      <c r="AY1" s="37" t="s">
        <v>53</v>
      </c>
      <c r="AZ1" s="37" t="s">
        <v>54</v>
      </c>
      <c r="BA1" s="37" t="s">
        <v>55</v>
      </c>
      <c r="BB1" s="40" t="s">
        <v>56</v>
      </c>
      <c r="BC1" s="37" t="s">
        <v>57</v>
      </c>
      <c r="BD1" s="42" t="s">
        <v>97</v>
      </c>
      <c r="BE1" s="42" t="s">
        <v>98</v>
      </c>
      <c r="BF1" s="42" t="s">
        <v>99</v>
      </c>
      <c r="BG1" s="37" t="s">
        <v>62</v>
      </c>
      <c r="BH1" s="45" t="s">
        <v>76</v>
      </c>
      <c r="BI1" s="37" t="s">
        <v>77</v>
      </c>
      <c r="BJ1" s="37" t="s">
        <v>78</v>
      </c>
      <c r="BK1" s="37" t="s">
        <v>79</v>
      </c>
      <c r="BL1" s="37" t="s">
        <v>80</v>
      </c>
      <c r="BM1" s="37" t="s">
        <v>81</v>
      </c>
      <c r="BN1" s="37" t="s">
        <v>82</v>
      </c>
      <c r="BO1" s="37" t="s">
        <v>83</v>
      </c>
      <c r="BP1" s="37" t="s">
        <v>131</v>
      </c>
      <c r="BQ1" s="37" t="s">
        <v>84</v>
      </c>
      <c r="BR1" s="37" t="s">
        <v>85</v>
      </c>
      <c r="BS1" s="37" t="s">
        <v>5</v>
      </c>
      <c r="BT1" s="37" t="s">
        <v>86</v>
      </c>
      <c r="BU1" s="37" t="s">
        <v>87</v>
      </c>
      <c r="BV1" s="37" t="s">
        <v>88</v>
      </c>
      <c r="BW1" s="37" t="s">
        <v>89</v>
      </c>
      <c r="BX1" s="37" t="s">
        <v>91</v>
      </c>
      <c r="BY1" s="37" t="s">
        <v>90</v>
      </c>
      <c r="BZ1" s="37" t="s">
        <v>92</v>
      </c>
      <c r="CA1" s="37" t="s">
        <v>93</v>
      </c>
      <c r="CB1" s="37" t="s">
        <v>94</v>
      </c>
      <c r="CC1" s="37" t="s">
        <v>4426</v>
      </c>
      <c r="CD1" s="40" t="s">
        <v>95</v>
      </c>
      <c r="CE1" s="40" t="s">
        <v>96</v>
      </c>
      <c r="CF1" s="44" t="s">
        <v>100</v>
      </c>
      <c r="CG1" s="103" t="s">
        <v>4414</v>
      </c>
    </row>
    <row r="2" spans="1:85" x14ac:dyDescent="0.25">
      <c r="B2" s="9" t="e">
        <f>VLOOKUP('Apprenticeship Details'!$B2,'Training Site Details'!$A$2:$B$11,2,FALSE)</f>
        <v>#N/A</v>
      </c>
      <c r="C2" s="9" t="str">
        <f>'Apprenticeship Details'!C2</f>
        <v>1</v>
      </c>
      <c r="D2" s="2"/>
      <c r="F2" s="9">
        <f>'Sponsor Details'!A$2</f>
        <v>0</v>
      </c>
      <c r="G2" s="9">
        <f>'Sponsor Details'!B$2</f>
        <v>0</v>
      </c>
      <c r="H2" s="9">
        <f>'Sponsor Details'!C$2</f>
        <v>0</v>
      </c>
      <c r="I2" s="9">
        <f>'Sponsor Details'!D$2</f>
        <v>0</v>
      </c>
      <c r="J2" s="9">
        <f>'Sponsor Details'!E$2</f>
        <v>0</v>
      </c>
      <c r="K2" s="9">
        <f>'Sponsor Details'!F$2</f>
        <v>0</v>
      </c>
      <c r="L2" s="9">
        <f>'Sponsor Details'!H$2</f>
        <v>0</v>
      </c>
      <c r="M2" s="9">
        <f>'Sponsor Details'!I$2</f>
        <v>0</v>
      </c>
      <c r="N2" s="9">
        <f>'Sponsor Details'!G$2</f>
        <v>0</v>
      </c>
      <c r="O2" s="9">
        <f>'Sponsor Details'!W$2</f>
        <v>99</v>
      </c>
      <c r="P2" s="9" t="str">
        <f>'Sponsor Details'!J$2</f>
        <v>National Apprenticeship</v>
      </c>
      <c r="Q2" s="9">
        <f>'Sponsor Details'!K$2</f>
        <v>0</v>
      </c>
      <c r="R2" s="9">
        <f>'Sponsor Details'!L$2</f>
        <v>0</v>
      </c>
      <c r="S2" s="9">
        <f>'Sponsor Details'!M$2</f>
        <v>0</v>
      </c>
      <c r="T2" s="9">
        <f>'Sponsor Details'!N$2</f>
        <v>0</v>
      </c>
      <c r="U2" s="9">
        <f>'Sponsor Details'!O$2</f>
        <v>0</v>
      </c>
      <c r="Y2" s="9">
        <f>'Sponsor Details'!P$2</f>
        <v>0</v>
      </c>
      <c r="Z2" s="9">
        <f>'Sponsor Details'!Q$2</f>
        <v>0</v>
      </c>
      <c r="AA2" s="9">
        <f>'Sponsor Details'!R$2</f>
        <v>0</v>
      </c>
      <c r="AB2" s="9">
        <f>'Sponsor Details'!S$2</f>
        <v>0</v>
      </c>
      <c r="AC2" s="9">
        <f>'Sponsor Details'!T$2</f>
        <v>0</v>
      </c>
      <c r="AD2" s="9"/>
      <c r="AF2" s="9" t="e">
        <f>'Sponsor Details'!#REF!</f>
        <v>#REF!</v>
      </c>
      <c r="AG2" s="9" t="s">
        <v>3607</v>
      </c>
      <c r="AH2" s="9" t="b">
        <v>0</v>
      </c>
      <c r="AI2" s="9" t="s">
        <v>3607</v>
      </c>
      <c r="AM2" s="9" t="e">
        <f>VLOOKUP($B2,'Training Site Details'!$B$2:$R$11,2,FALSE)</f>
        <v>#N/A</v>
      </c>
      <c r="AN2" s="9" t="e">
        <f>VLOOKUP($B2,'Training Site Details'!$B$2:$R$11,3,FALSE)</f>
        <v>#N/A</v>
      </c>
      <c r="AO2" s="9" t="e">
        <f>VLOOKUP($B2,'Training Site Details'!$B$2:$R$11,4,FALSE)</f>
        <v>#N/A</v>
      </c>
      <c r="AP2" s="9" t="e">
        <f>VLOOKUP($B2,'Training Site Details'!$B$2:$R$11,5,FALSE)</f>
        <v>#N/A</v>
      </c>
      <c r="AQ2" s="9" t="e">
        <f>VLOOKUP($B2,'Training Site Details'!$B$2:$R$11,6,FALSE)</f>
        <v>#N/A</v>
      </c>
      <c r="AR2" s="9" t="e">
        <f>VLOOKUP($B2,'Training Site Details'!$B$2:$R$11,7,FALSE)</f>
        <v>#N/A</v>
      </c>
      <c r="AS2" s="9" t="e">
        <f>VLOOKUP($B2,'Training Site Details'!$B$2:$R$11,8,FALSE)</f>
        <v>#N/A</v>
      </c>
      <c r="AT2" s="9" t="e">
        <f>VLOOKUP($B2,'Training Site Details'!$B$2:$R$11,9,FALSE)</f>
        <v>#N/A</v>
      </c>
      <c r="AU2" s="9" t="e">
        <f>VLOOKUP($B2,'Training Site Details'!$B$2:$R$11,10,FALSE)</f>
        <v>#N/A</v>
      </c>
      <c r="AV2" s="9" t="e">
        <f>VLOOKUP($B2,'Training Site Details'!$B$2:$R$11,11,FALSE)</f>
        <v>#N/A</v>
      </c>
      <c r="AW2" s="9" t="e">
        <f>VLOOKUP($B2,'Training Site Details'!$B$2:$R$11,12,FALSE)</f>
        <v>#N/A</v>
      </c>
      <c r="AX2" s="9" t="e">
        <f>VLOOKUP($B2,'Training Site Details'!$B$2:$R$11,13,FALSE)</f>
        <v>#N/A</v>
      </c>
      <c r="AY2" s="9" t="e">
        <f>VLOOKUP($B2,'Training Site Details'!$B$2:$R$11,14,FALSE)</f>
        <v>#N/A</v>
      </c>
      <c r="AZ2" s="9" t="e">
        <f>VLOOKUP($B2,'Training Site Details'!$B$2:$R$11,15,FALSE)</f>
        <v>#N/A</v>
      </c>
      <c r="BA2" s="9" t="e">
        <f>VLOOKUP($B2,'Training Site Details'!$B$2:$R$11,16,FALSE)</f>
        <v>#N/A</v>
      </c>
      <c r="BB2" s="9" t="e">
        <f>VLOOKUP($B2,'Training Site Details'!$B$2:$R$11,17,FALSE)</f>
        <v>#N/A</v>
      </c>
      <c r="BC2" s="9" t="e">
        <f>VLOOKUP($B2,'Training Site Details'!$B$2:$S$11,18,FALSE)</f>
        <v>#N/A</v>
      </c>
      <c r="BD2" s="9" t="e">
        <f>VLOOKUP($B2,'Training Site Details'!$B$2:$U$11,19,FALSE)</f>
        <v>#N/A</v>
      </c>
      <c r="BE2" s="9" t="e">
        <f>VLOOKUP($B2,'Training Site Details'!$B$2:$U$11,20,FALSE)</f>
        <v>#N/A</v>
      </c>
      <c r="BF2" s="9" t="e">
        <f>VLOOKUP($B2,'Training Site Details'!$B$2:$U$11,21,FALSE)</f>
        <v>#N/A</v>
      </c>
      <c r="BH2" s="9">
        <f>'Apprenticeship Details'!$A2</f>
        <v>0</v>
      </c>
      <c r="BI2" s="9">
        <f>VLOOKUP(C2,'Apprenticeship Details'!$C:$E,2,FALSE)</f>
        <v>0</v>
      </c>
      <c r="BJ2" s="9">
        <f>VLOOKUP($C2,'Apprenticeship Details'!$C:$X,3,FALSE)</f>
        <v>0</v>
      </c>
      <c r="BK2" s="9">
        <f>VLOOKUP($C2,'Apprenticeship Details'!$C:$X,4,FALSE)</f>
        <v>0</v>
      </c>
      <c r="BL2" s="9" t="e">
        <f>VLOOKUP($C2,'Apprenticeship Details'!$C:$X,5,FALSE)</f>
        <v>#N/A</v>
      </c>
      <c r="BM2" s="9">
        <f>VLOOKUP($C2,'Apprenticeship Details'!$C:$X,6,FALSE)</f>
        <v>0</v>
      </c>
      <c r="BN2" s="9">
        <f>VLOOKUP($C2,'Apprenticeship Details'!$C:$Z,7,FALSE)</f>
        <v>0</v>
      </c>
      <c r="BO2" s="9">
        <f>VLOOKUP($C2,'Apprenticeship Details'!$C:$Z,8,FALSE)</f>
        <v>0</v>
      </c>
      <c r="BP2" s="9">
        <f>VLOOKUP($C2,'Apprenticeship Details'!$C:$Z,9,FALSE)</f>
        <v>0</v>
      </c>
      <c r="BQ2" s="9">
        <f>VLOOKUP($C2,'Apprenticeship Details'!$C:$Z,10,FALSE)</f>
        <v>0</v>
      </c>
      <c r="BR2" s="9">
        <f>VLOOKUP($C2,'Apprenticeship Details'!$C:$Z,11,FALSE)</f>
        <v>0</v>
      </c>
      <c r="BS2" s="9">
        <f>VLOOKUP($C2,'Apprenticeship Details'!$C:$Z,12,FALSE)</f>
        <v>0</v>
      </c>
      <c r="BT2" s="9">
        <f>VLOOKUP($C2,'Apprenticeship Details'!$C:$Z,13,FALSE)</f>
        <v>0</v>
      </c>
      <c r="BU2" s="9">
        <f>VLOOKUP($C2,'Apprenticeship Details'!$C:$Z,14,FALSE)</f>
        <v>0</v>
      </c>
      <c r="BV2" s="9">
        <f>VLOOKUP($C2,'Apprenticeship Details'!$C:$Z,15,FALSE)</f>
        <v>0</v>
      </c>
      <c r="BW2" s="9">
        <f>VLOOKUP($C2,'Apprenticeship Details'!$C:$Z,16,FALSE)</f>
        <v>0</v>
      </c>
      <c r="BX2" s="9">
        <f>VLOOKUP($C2,'Apprenticeship Details'!$C:$Z,17,FALSE)</f>
        <v>0</v>
      </c>
      <c r="BY2" s="9">
        <f>VLOOKUP($C2,'Apprenticeship Details'!$C:$Z,18,FALSE)</f>
        <v>0</v>
      </c>
      <c r="BZ2" s="9">
        <f>VLOOKUP($C2,'Apprenticeship Details'!$C:$Z,19,FALSE)</f>
        <v>0</v>
      </c>
      <c r="CA2" s="9">
        <f>VLOOKUP($C2,'Apprenticeship Details'!$C:$Z,20,FALSE)</f>
        <v>0</v>
      </c>
      <c r="CB2" s="9">
        <f>VLOOKUP($C2,'Apprenticeship Details'!$C:$Z,21,FALSE)</f>
        <v>0</v>
      </c>
      <c r="CC2" s="9">
        <v>1</v>
      </c>
      <c r="CD2" s="9">
        <f>VLOOKUP($C2,'Apprenticeship Details'!$C:$Z,22,FALSE)</f>
        <v>0</v>
      </c>
      <c r="CE2" s="9">
        <f>VLOOKUP($C2,'Apprenticeship Details'!$C:$Z,23,FALSE)</f>
        <v>0</v>
      </c>
      <c r="CF2" s="30" t="str">
        <f>IF(ISERROR(#REF!),"No","Yes")</f>
        <v>No</v>
      </c>
      <c r="CG2" s="9">
        <f>Z2</f>
        <v>0</v>
      </c>
    </row>
    <row r="3" spans="1:85" x14ac:dyDescent="0.25">
      <c r="B3" s="9" t="e">
        <f>VLOOKUP('Apprenticeship Details'!$B3,'Training Site Details'!$A$2:$B$11,2,FALSE)</f>
        <v>#N/A</v>
      </c>
      <c r="C3" s="9" t="str">
        <f>'Apprenticeship Details'!C3</f>
        <v>2</v>
      </c>
      <c r="D3" s="2"/>
      <c r="F3" s="9">
        <f>'Sponsor Details'!A$2</f>
        <v>0</v>
      </c>
      <c r="G3" s="9">
        <f>'Sponsor Details'!B$2</f>
        <v>0</v>
      </c>
      <c r="H3" s="9">
        <f>'Sponsor Details'!C$2</f>
        <v>0</v>
      </c>
      <c r="I3" s="9">
        <f>'Sponsor Details'!D$2</f>
        <v>0</v>
      </c>
      <c r="J3" s="9">
        <f>'Sponsor Details'!E$2</f>
        <v>0</v>
      </c>
      <c r="K3" s="9">
        <f>'Sponsor Details'!F$2</f>
        <v>0</v>
      </c>
      <c r="L3" s="9">
        <f>'Sponsor Details'!H$2</f>
        <v>0</v>
      </c>
      <c r="M3" s="9">
        <f>'Sponsor Details'!I$2</f>
        <v>0</v>
      </c>
      <c r="N3" s="9">
        <f>'Sponsor Details'!G$2</f>
        <v>0</v>
      </c>
      <c r="O3" s="9">
        <f>'Sponsor Details'!W$2</f>
        <v>99</v>
      </c>
      <c r="P3" s="9" t="str">
        <f>'Sponsor Details'!J$2</f>
        <v>National Apprenticeship</v>
      </c>
      <c r="Q3" s="9">
        <f>'Sponsor Details'!K$2</f>
        <v>0</v>
      </c>
      <c r="R3" s="9">
        <f>'Sponsor Details'!L$2</f>
        <v>0</v>
      </c>
      <c r="S3" s="9">
        <f>'Sponsor Details'!M$2</f>
        <v>0</v>
      </c>
      <c r="T3" s="9">
        <f>'Sponsor Details'!N$2</f>
        <v>0</v>
      </c>
      <c r="U3" s="9">
        <f>'Sponsor Details'!O$2</f>
        <v>0</v>
      </c>
      <c r="Y3" s="9">
        <f>'Sponsor Details'!P$2</f>
        <v>0</v>
      </c>
      <c r="Z3" s="9">
        <f>'Sponsor Details'!Q$2</f>
        <v>0</v>
      </c>
      <c r="AA3" s="9">
        <f>'Sponsor Details'!R$2</f>
        <v>0</v>
      </c>
      <c r="AB3" s="9">
        <f>'Sponsor Details'!S$2</f>
        <v>0</v>
      </c>
      <c r="AC3" s="9">
        <f>'Sponsor Details'!T$2</f>
        <v>0</v>
      </c>
      <c r="AD3" s="9"/>
      <c r="AF3" s="9" t="e">
        <f>'Sponsor Details'!#REF!</f>
        <v>#REF!</v>
      </c>
      <c r="AG3" s="9" t="str">
        <f t="shared" ref="AG3:AG16" si="0">$AG$2</f>
        <v>N</v>
      </c>
      <c r="AH3" s="9" t="b">
        <f t="shared" ref="AH3:AH16" si="1">$AH$2</f>
        <v>0</v>
      </c>
      <c r="AI3" s="9" t="str">
        <f t="shared" ref="AI3:AI16" si="2">$AI$2</f>
        <v>N</v>
      </c>
      <c r="AM3" s="9" t="e">
        <f>VLOOKUP($B3,'Training Site Details'!$B$2:$R$11,2,FALSE)</f>
        <v>#N/A</v>
      </c>
      <c r="AN3" s="9" t="e">
        <f>VLOOKUP($B3,'Training Site Details'!$B$2:$R$11,3,FALSE)</f>
        <v>#N/A</v>
      </c>
      <c r="AO3" s="9" t="e">
        <f>VLOOKUP($B3,'Training Site Details'!$B$2:$R$11,4,FALSE)</f>
        <v>#N/A</v>
      </c>
      <c r="AP3" s="9" t="e">
        <f>VLOOKUP($B3,'Training Site Details'!$B$2:$R$11,5,FALSE)</f>
        <v>#N/A</v>
      </c>
      <c r="AQ3" s="9" t="e">
        <f>VLOOKUP($B3,'Training Site Details'!$B$2:$R$11,6,FALSE)</f>
        <v>#N/A</v>
      </c>
      <c r="AR3" s="9" t="e">
        <f>VLOOKUP($B3,'Training Site Details'!$B$2:$R$11,7,FALSE)</f>
        <v>#N/A</v>
      </c>
      <c r="AS3" s="9" t="e">
        <f>VLOOKUP($B3,'Training Site Details'!$B$2:$R$11,8,FALSE)</f>
        <v>#N/A</v>
      </c>
      <c r="AT3" s="9" t="e">
        <f>VLOOKUP($B3,'Training Site Details'!$B$2:$R$11,9,FALSE)</f>
        <v>#N/A</v>
      </c>
      <c r="AU3" s="9" t="e">
        <f>VLOOKUP($B3,'Training Site Details'!$B$2:$R$11,10,FALSE)</f>
        <v>#N/A</v>
      </c>
      <c r="AV3" s="9" t="e">
        <f>VLOOKUP($B3,'Training Site Details'!$B$2:$R$11,11,FALSE)</f>
        <v>#N/A</v>
      </c>
      <c r="AW3" s="9" t="e">
        <f>VLOOKUP($B3,'Training Site Details'!$B$2:$R$11,12,FALSE)</f>
        <v>#N/A</v>
      </c>
      <c r="AX3" s="9" t="e">
        <f>VLOOKUP($B3,'Training Site Details'!$B$2:$R$11,13,FALSE)</f>
        <v>#N/A</v>
      </c>
      <c r="AY3" s="9" t="e">
        <f>VLOOKUP($B3,'Training Site Details'!$B$2:$R$11,14,FALSE)</f>
        <v>#N/A</v>
      </c>
      <c r="AZ3" s="9" t="e">
        <f>VLOOKUP($B3,'Training Site Details'!$B$2:$R$11,15,FALSE)</f>
        <v>#N/A</v>
      </c>
      <c r="BA3" s="9" t="e">
        <f>VLOOKUP($B3,'Training Site Details'!$B$2:$R$11,16,FALSE)</f>
        <v>#N/A</v>
      </c>
      <c r="BB3" s="9" t="e">
        <f>VLOOKUP($B3,'Training Site Details'!$B$2:$R$11,17,FALSE)</f>
        <v>#N/A</v>
      </c>
      <c r="BC3" s="9" t="e">
        <f>VLOOKUP($B3,'Training Site Details'!$B$2:$S$11,18,FALSE)</f>
        <v>#N/A</v>
      </c>
      <c r="BD3" s="9" t="e">
        <f>VLOOKUP($B3,'Training Site Details'!$B$2:$U$11,19,FALSE)</f>
        <v>#N/A</v>
      </c>
      <c r="BE3" s="9" t="e">
        <f>VLOOKUP($B3,'Training Site Details'!$B$2:$U$11,20,FALSE)</f>
        <v>#N/A</v>
      </c>
      <c r="BF3" s="9" t="e">
        <f>VLOOKUP($B3,'Training Site Details'!$B$2:$U$11,21,FALSE)</f>
        <v>#N/A</v>
      </c>
      <c r="BH3" s="9">
        <f>'Apprenticeship Details'!$A3</f>
        <v>0</v>
      </c>
      <c r="BI3" s="9">
        <f>VLOOKUP(C3,'Apprenticeship Details'!$C:$E,2,FALSE)</f>
        <v>0</v>
      </c>
      <c r="BJ3" s="9">
        <f>VLOOKUP($C3,'Apprenticeship Details'!$C:$X,3,FALSE)</f>
        <v>0</v>
      </c>
      <c r="BK3" s="9">
        <f>VLOOKUP($C3,'Apprenticeship Details'!$C:$X,4,FALSE)</f>
        <v>0</v>
      </c>
      <c r="BL3" s="9" t="e">
        <f>VLOOKUP($C3,'Apprenticeship Details'!$C:$X,5,FALSE)</f>
        <v>#N/A</v>
      </c>
      <c r="BM3" s="9">
        <f>VLOOKUP($C3,'Apprenticeship Details'!$C:$X,6,FALSE)</f>
        <v>0</v>
      </c>
      <c r="BN3" s="9">
        <f>VLOOKUP($C3,'Apprenticeship Details'!$C:$Z,7,FALSE)</f>
        <v>0</v>
      </c>
      <c r="BO3" s="9">
        <f>VLOOKUP($C3,'Apprenticeship Details'!$C:$Z,8,FALSE)</f>
        <v>0</v>
      </c>
      <c r="BP3" s="9">
        <f>VLOOKUP($C3,'Apprenticeship Details'!$C:$Z,9,FALSE)</f>
        <v>0</v>
      </c>
      <c r="BQ3" s="9">
        <f>VLOOKUP($C3,'Apprenticeship Details'!$C:$Z,10,FALSE)</f>
        <v>0</v>
      </c>
      <c r="BR3" s="9">
        <f>VLOOKUP($C3,'Apprenticeship Details'!$C:$Z,11,FALSE)</f>
        <v>0</v>
      </c>
      <c r="BS3" s="9">
        <f>VLOOKUP($C3,'Apprenticeship Details'!$C:$Z,12,FALSE)</f>
        <v>0</v>
      </c>
      <c r="BT3" s="9">
        <f>VLOOKUP($C3,'Apprenticeship Details'!$C:$Z,13,FALSE)</f>
        <v>0</v>
      </c>
      <c r="BU3" s="9">
        <f>VLOOKUP($C3,'Apprenticeship Details'!$C:$Z,14,FALSE)</f>
        <v>0</v>
      </c>
      <c r="BV3" s="9">
        <f>VLOOKUP($C3,'Apprenticeship Details'!$C:$Z,15,FALSE)</f>
        <v>0</v>
      </c>
      <c r="BW3" s="9">
        <f>VLOOKUP($C3,'Apprenticeship Details'!$C:$Z,16,FALSE)</f>
        <v>0</v>
      </c>
      <c r="BX3" s="9">
        <f>VLOOKUP($C3,'Apprenticeship Details'!$C:$Z,17,FALSE)</f>
        <v>0</v>
      </c>
      <c r="BY3" s="9">
        <f>VLOOKUP($C3,'Apprenticeship Details'!$C:$Z,18,FALSE)</f>
        <v>0</v>
      </c>
      <c r="BZ3" s="9">
        <f>VLOOKUP($C3,'Apprenticeship Details'!$C:$Z,19,FALSE)</f>
        <v>0</v>
      </c>
      <c r="CA3" s="9">
        <f>VLOOKUP($C3,'Apprenticeship Details'!$C:$Z,20,FALSE)</f>
        <v>0</v>
      </c>
      <c r="CB3" s="9">
        <f>VLOOKUP($C3,'Apprenticeship Details'!$C:$Z,21,FALSE)</f>
        <v>0</v>
      </c>
      <c r="CC3" s="9">
        <v>1</v>
      </c>
      <c r="CD3" s="9">
        <f>VLOOKUP($C3,'Apprenticeship Details'!$C:$Z,22,FALSE)</f>
        <v>0</v>
      </c>
      <c r="CE3" s="9">
        <f>VLOOKUP($C3,'Apprenticeship Details'!$C:$Z,23,FALSE)</f>
        <v>0</v>
      </c>
      <c r="CF3" s="30" t="str">
        <f>IF(ISERROR(#REF!),"No","Yes")</f>
        <v>No</v>
      </c>
      <c r="CG3" s="9">
        <f t="shared" ref="CG3:CG16" si="3">Z3</f>
        <v>0</v>
      </c>
    </row>
    <row r="4" spans="1:85" x14ac:dyDescent="0.25">
      <c r="B4" s="9" t="e">
        <f>VLOOKUP('Apprenticeship Details'!$B4,'Training Site Details'!$A$2:$B$11,2,FALSE)</f>
        <v>#N/A</v>
      </c>
      <c r="C4" s="9" t="str">
        <f>'Apprenticeship Details'!C4</f>
        <v>3</v>
      </c>
      <c r="D4" s="2"/>
      <c r="F4" s="9">
        <f>'Sponsor Details'!A$2</f>
        <v>0</v>
      </c>
      <c r="G4" s="9">
        <f>'Sponsor Details'!B$2</f>
        <v>0</v>
      </c>
      <c r="H4" s="9">
        <f>'Sponsor Details'!C$2</f>
        <v>0</v>
      </c>
      <c r="I4" s="9">
        <f>'Sponsor Details'!D$2</f>
        <v>0</v>
      </c>
      <c r="J4" s="9">
        <f>'Sponsor Details'!E$2</f>
        <v>0</v>
      </c>
      <c r="K4" s="9">
        <f>'Sponsor Details'!F$2</f>
        <v>0</v>
      </c>
      <c r="L4" s="9">
        <f>'Sponsor Details'!H$2</f>
        <v>0</v>
      </c>
      <c r="M4" s="9">
        <f>'Sponsor Details'!I$2</f>
        <v>0</v>
      </c>
      <c r="N4" s="9">
        <f>'Sponsor Details'!G$2</f>
        <v>0</v>
      </c>
      <c r="O4" s="9">
        <f>'Sponsor Details'!W$2</f>
        <v>99</v>
      </c>
      <c r="P4" s="9" t="str">
        <f>'Sponsor Details'!J$2</f>
        <v>National Apprenticeship</v>
      </c>
      <c r="Q4" s="9">
        <f>'Sponsor Details'!K$2</f>
        <v>0</v>
      </c>
      <c r="R4" s="9">
        <f>'Sponsor Details'!L$2</f>
        <v>0</v>
      </c>
      <c r="S4" s="9">
        <f>'Sponsor Details'!M$2</f>
        <v>0</v>
      </c>
      <c r="T4" s="9">
        <f>'Sponsor Details'!N$2</f>
        <v>0</v>
      </c>
      <c r="U4" s="9">
        <f>'Sponsor Details'!O$2</f>
        <v>0</v>
      </c>
      <c r="Y4" s="9">
        <f>'Sponsor Details'!P$2</f>
        <v>0</v>
      </c>
      <c r="Z4" s="9">
        <f>'Sponsor Details'!Q$2</f>
        <v>0</v>
      </c>
      <c r="AA4" s="9">
        <f>'Sponsor Details'!R$2</f>
        <v>0</v>
      </c>
      <c r="AB4" s="9">
        <f>'Sponsor Details'!S$2</f>
        <v>0</v>
      </c>
      <c r="AC4" s="9">
        <f>'Sponsor Details'!T$2</f>
        <v>0</v>
      </c>
      <c r="AD4" s="9"/>
      <c r="AF4" s="9" t="e">
        <f>'Sponsor Details'!#REF!</f>
        <v>#REF!</v>
      </c>
      <c r="AG4" s="9" t="str">
        <f t="shared" si="0"/>
        <v>N</v>
      </c>
      <c r="AH4" s="9" t="b">
        <f t="shared" si="1"/>
        <v>0</v>
      </c>
      <c r="AI4" s="9" t="str">
        <f t="shared" si="2"/>
        <v>N</v>
      </c>
      <c r="AM4" s="9" t="e">
        <f>VLOOKUP($B4,'Training Site Details'!$B$2:$R$11,2,FALSE)</f>
        <v>#N/A</v>
      </c>
      <c r="AN4" s="9" t="e">
        <f>VLOOKUP($B4,'Training Site Details'!$B$2:$R$11,3,FALSE)</f>
        <v>#N/A</v>
      </c>
      <c r="AO4" s="9" t="e">
        <f>VLOOKUP($B4,'Training Site Details'!$B$2:$R$11,4,FALSE)</f>
        <v>#N/A</v>
      </c>
      <c r="AP4" s="9" t="e">
        <f>VLOOKUP($B4,'Training Site Details'!$B$2:$R$11,5,FALSE)</f>
        <v>#N/A</v>
      </c>
      <c r="AQ4" s="9" t="e">
        <f>VLOOKUP($B4,'Training Site Details'!$B$2:$R$11,6,FALSE)</f>
        <v>#N/A</v>
      </c>
      <c r="AR4" s="9" t="e">
        <f>VLOOKUP($B4,'Training Site Details'!$B$2:$R$11,7,FALSE)</f>
        <v>#N/A</v>
      </c>
      <c r="AS4" s="9" t="e">
        <f>VLOOKUP($B4,'Training Site Details'!$B$2:$R$11,8,FALSE)</f>
        <v>#N/A</v>
      </c>
      <c r="AT4" s="9" t="e">
        <f>VLOOKUP($B4,'Training Site Details'!$B$2:$R$11,9,FALSE)</f>
        <v>#N/A</v>
      </c>
      <c r="AU4" s="9" t="e">
        <f>VLOOKUP($B4,'Training Site Details'!$B$2:$R$11,10,FALSE)</f>
        <v>#N/A</v>
      </c>
      <c r="AV4" s="9" t="e">
        <f>VLOOKUP($B4,'Training Site Details'!$B$2:$R$11,11,FALSE)</f>
        <v>#N/A</v>
      </c>
      <c r="AW4" s="9" t="e">
        <f>VLOOKUP($B4,'Training Site Details'!$B$2:$R$11,12,FALSE)</f>
        <v>#N/A</v>
      </c>
      <c r="AX4" s="9" t="e">
        <f>VLOOKUP($B4,'Training Site Details'!$B$2:$R$11,13,FALSE)</f>
        <v>#N/A</v>
      </c>
      <c r="AY4" s="9" t="e">
        <f>VLOOKUP($B4,'Training Site Details'!$B$2:$R$11,14,FALSE)</f>
        <v>#N/A</v>
      </c>
      <c r="AZ4" s="9" t="e">
        <f>VLOOKUP($B4,'Training Site Details'!$B$2:$R$11,15,FALSE)</f>
        <v>#N/A</v>
      </c>
      <c r="BA4" s="9" t="e">
        <f>VLOOKUP($B4,'Training Site Details'!$B$2:$R$11,16,FALSE)</f>
        <v>#N/A</v>
      </c>
      <c r="BB4" s="9" t="e">
        <f>VLOOKUP($B4,'Training Site Details'!$B$2:$R$11,17,FALSE)</f>
        <v>#N/A</v>
      </c>
      <c r="BC4" s="9" t="e">
        <f>VLOOKUP($B4,'Training Site Details'!$B$2:$S$11,18,FALSE)</f>
        <v>#N/A</v>
      </c>
      <c r="BD4" s="9" t="e">
        <f>VLOOKUP($B4,'Training Site Details'!$B$2:$U$11,19,FALSE)</f>
        <v>#N/A</v>
      </c>
      <c r="BE4" s="9" t="e">
        <f>VLOOKUP($B4,'Training Site Details'!$B$2:$U$11,20,FALSE)</f>
        <v>#N/A</v>
      </c>
      <c r="BF4" s="9" t="e">
        <f>VLOOKUP($B4,'Training Site Details'!$B$2:$U$11,21,FALSE)</f>
        <v>#N/A</v>
      </c>
      <c r="BH4" s="9">
        <f>'Apprenticeship Details'!$A4</f>
        <v>0</v>
      </c>
      <c r="BI4" s="9">
        <f>VLOOKUP(C4,'Apprenticeship Details'!$C:$E,2,FALSE)</f>
        <v>0</v>
      </c>
      <c r="BJ4" s="9">
        <f>VLOOKUP($C4,'Apprenticeship Details'!$C:$X,3,FALSE)</f>
        <v>0</v>
      </c>
      <c r="BK4" s="9">
        <f>VLOOKUP($C4,'Apprenticeship Details'!$C:$X,4,FALSE)</f>
        <v>0</v>
      </c>
      <c r="BL4" s="9" t="e">
        <f>VLOOKUP($C4,'Apprenticeship Details'!$C:$X,5,FALSE)</f>
        <v>#N/A</v>
      </c>
      <c r="BM4" s="9">
        <f>VLOOKUP($C4,'Apprenticeship Details'!$C:$X,6,FALSE)</f>
        <v>0</v>
      </c>
      <c r="BN4" s="9">
        <f>VLOOKUP($C4,'Apprenticeship Details'!$C:$Z,7,FALSE)</f>
        <v>0</v>
      </c>
      <c r="BO4" s="9">
        <f>VLOOKUP($C4,'Apprenticeship Details'!$C:$Z,8,FALSE)</f>
        <v>0</v>
      </c>
      <c r="BP4" s="9">
        <f>VLOOKUP($C4,'Apprenticeship Details'!$C:$Z,9,FALSE)</f>
        <v>0</v>
      </c>
      <c r="BQ4" s="9">
        <f>VLOOKUP($C4,'Apprenticeship Details'!$C:$Z,10,FALSE)</f>
        <v>0</v>
      </c>
      <c r="BR4" s="9">
        <f>VLOOKUP($C4,'Apprenticeship Details'!$C:$Z,11,FALSE)</f>
        <v>0</v>
      </c>
      <c r="BS4" s="9">
        <f>VLOOKUP($C4,'Apprenticeship Details'!$C:$Z,12,FALSE)</f>
        <v>0</v>
      </c>
      <c r="BT4" s="9">
        <f>VLOOKUP($C4,'Apprenticeship Details'!$C:$Z,13,FALSE)</f>
        <v>0</v>
      </c>
      <c r="BU4" s="9">
        <f>VLOOKUP($C4,'Apprenticeship Details'!$C:$Z,14,FALSE)</f>
        <v>0</v>
      </c>
      <c r="BV4" s="9">
        <f>VLOOKUP($C4,'Apprenticeship Details'!$C:$Z,15,FALSE)</f>
        <v>0</v>
      </c>
      <c r="BW4" s="9">
        <f>VLOOKUP($C4,'Apprenticeship Details'!$C:$Z,16,FALSE)</f>
        <v>0</v>
      </c>
      <c r="BX4" s="9">
        <f>VLOOKUP($C4,'Apprenticeship Details'!$C:$Z,17,FALSE)</f>
        <v>0</v>
      </c>
      <c r="BY4" s="9">
        <f>VLOOKUP($C4,'Apprenticeship Details'!$C:$Z,18,FALSE)</f>
        <v>0</v>
      </c>
      <c r="BZ4" s="9">
        <f>VLOOKUP($C4,'Apprenticeship Details'!$C:$Z,19,FALSE)</f>
        <v>0</v>
      </c>
      <c r="CA4" s="9">
        <f>VLOOKUP($C4,'Apprenticeship Details'!$C:$Z,20,FALSE)</f>
        <v>0</v>
      </c>
      <c r="CB4" s="9">
        <f>VLOOKUP($C4,'Apprenticeship Details'!$C:$Z,21,FALSE)</f>
        <v>0</v>
      </c>
      <c r="CC4" s="9">
        <v>1</v>
      </c>
      <c r="CD4" s="9">
        <f>VLOOKUP($C4,'Apprenticeship Details'!$C:$Z,22,FALSE)</f>
        <v>0</v>
      </c>
      <c r="CE4" s="9">
        <f>VLOOKUP($C4,'Apprenticeship Details'!$C:$Z,23,FALSE)</f>
        <v>0</v>
      </c>
      <c r="CF4" s="30" t="str">
        <f>IF(ISERROR(#REF!),"No","Yes")</f>
        <v>No</v>
      </c>
      <c r="CG4" s="9">
        <f t="shared" si="3"/>
        <v>0</v>
      </c>
    </row>
    <row r="5" spans="1:85" x14ac:dyDescent="0.25">
      <c r="B5" s="9" t="e">
        <f>VLOOKUP('Apprenticeship Details'!$B5,'Training Site Details'!$A$2:$B$11,2,FALSE)</f>
        <v>#N/A</v>
      </c>
      <c r="C5" s="9" t="str">
        <f>'Apprenticeship Details'!C5</f>
        <v>4</v>
      </c>
      <c r="D5" s="2"/>
      <c r="F5" s="9">
        <f>'Sponsor Details'!A$2</f>
        <v>0</v>
      </c>
      <c r="G5" s="9">
        <f>'Sponsor Details'!B$2</f>
        <v>0</v>
      </c>
      <c r="H5" s="9">
        <f>'Sponsor Details'!C$2</f>
        <v>0</v>
      </c>
      <c r="I5" s="9">
        <f>'Sponsor Details'!D$2</f>
        <v>0</v>
      </c>
      <c r="J5" s="9">
        <f>'Sponsor Details'!E$2</f>
        <v>0</v>
      </c>
      <c r="K5" s="9">
        <f>'Sponsor Details'!F$2</f>
        <v>0</v>
      </c>
      <c r="L5" s="9">
        <f>'Sponsor Details'!H$2</f>
        <v>0</v>
      </c>
      <c r="M5" s="9">
        <f>'Sponsor Details'!I$2</f>
        <v>0</v>
      </c>
      <c r="N5" s="9">
        <f>'Sponsor Details'!G$2</f>
        <v>0</v>
      </c>
      <c r="O5" s="9">
        <f>'Sponsor Details'!W$2</f>
        <v>99</v>
      </c>
      <c r="P5" s="9" t="str">
        <f>'Sponsor Details'!J$2</f>
        <v>National Apprenticeship</v>
      </c>
      <c r="Q5" s="9">
        <f>'Sponsor Details'!K$2</f>
        <v>0</v>
      </c>
      <c r="R5" s="9">
        <f>'Sponsor Details'!L$2</f>
        <v>0</v>
      </c>
      <c r="S5" s="9">
        <f>'Sponsor Details'!M$2</f>
        <v>0</v>
      </c>
      <c r="T5" s="9">
        <f>'Sponsor Details'!N$2</f>
        <v>0</v>
      </c>
      <c r="U5" s="9">
        <f>'Sponsor Details'!O$2</f>
        <v>0</v>
      </c>
      <c r="Y5" s="9">
        <f>'Sponsor Details'!P$2</f>
        <v>0</v>
      </c>
      <c r="Z5" s="9">
        <f>'Sponsor Details'!Q$2</f>
        <v>0</v>
      </c>
      <c r="AA5" s="9">
        <f>'Sponsor Details'!R$2</f>
        <v>0</v>
      </c>
      <c r="AB5" s="9">
        <f>'Sponsor Details'!S$2</f>
        <v>0</v>
      </c>
      <c r="AC5" s="9">
        <f>'Sponsor Details'!T$2</f>
        <v>0</v>
      </c>
      <c r="AD5" s="9"/>
      <c r="AF5" s="9" t="e">
        <f>'Sponsor Details'!#REF!</f>
        <v>#REF!</v>
      </c>
      <c r="AG5" s="9" t="str">
        <f t="shared" si="0"/>
        <v>N</v>
      </c>
      <c r="AH5" s="9" t="b">
        <f t="shared" si="1"/>
        <v>0</v>
      </c>
      <c r="AI5" s="9" t="str">
        <f t="shared" si="2"/>
        <v>N</v>
      </c>
      <c r="AM5" s="9" t="e">
        <f>VLOOKUP($B5,'Training Site Details'!$B$2:$R$11,2,FALSE)</f>
        <v>#N/A</v>
      </c>
      <c r="AN5" s="9" t="e">
        <f>VLOOKUP($B5,'Training Site Details'!$B$2:$R$11,3,FALSE)</f>
        <v>#N/A</v>
      </c>
      <c r="AO5" s="9" t="e">
        <f>VLOOKUP($B5,'Training Site Details'!$B$2:$R$11,4,FALSE)</f>
        <v>#N/A</v>
      </c>
      <c r="AP5" s="9" t="e">
        <f>VLOOKUP($B5,'Training Site Details'!$B$2:$R$11,5,FALSE)</f>
        <v>#N/A</v>
      </c>
      <c r="AQ5" s="9" t="e">
        <f>VLOOKUP($B5,'Training Site Details'!$B$2:$R$11,6,FALSE)</f>
        <v>#N/A</v>
      </c>
      <c r="AR5" s="9" t="e">
        <f>VLOOKUP($B5,'Training Site Details'!$B$2:$R$11,7,FALSE)</f>
        <v>#N/A</v>
      </c>
      <c r="AS5" s="9" t="e">
        <f>VLOOKUP($B5,'Training Site Details'!$B$2:$R$11,8,FALSE)</f>
        <v>#N/A</v>
      </c>
      <c r="AT5" s="9" t="e">
        <f>VLOOKUP($B5,'Training Site Details'!$B$2:$R$11,9,FALSE)</f>
        <v>#N/A</v>
      </c>
      <c r="AU5" s="9" t="e">
        <f>VLOOKUP($B5,'Training Site Details'!$B$2:$R$11,10,FALSE)</f>
        <v>#N/A</v>
      </c>
      <c r="AV5" s="9" t="e">
        <f>VLOOKUP($B5,'Training Site Details'!$B$2:$R$11,11,FALSE)</f>
        <v>#N/A</v>
      </c>
      <c r="AW5" s="9" t="e">
        <f>VLOOKUP($B5,'Training Site Details'!$B$2:$R$11,12,FALSE)</f>
        <v>#N/A</v>
      </c>
      <c r="AX5" s="9" t="e">
        <f>VLOOKUP($B5,'Training Site Details'!$B$2:$R$11,13,FALSE)</f>
        <v>#N/A</v>
      </c>
      <c r="AY5" s="9" t="e">
        <f>VLOOKUP($B5,'Training Site Details'!$B$2:$R$11,14,FALSE)</f>
        <v>#N/A</v>
      </c>
      <c r="AZ5" s="9" t="e">
        <f>VLOOKUP($B5,'Training Site Details'!$B$2:$R$11,15,FALSE)</f>
        <v>#N/A</v>
      </c>
      <c r="BA5" s="9" t="e">
        <f>VLOOKUP($B5,'Training Site Details'!$B$2:$R$11,16,FALSE)</f>
        <v>#N/A</v>
      </c>
      <c r="BB5" s="9" t="e">
        <f>VLOOKUP($B5,'Training Site Details'!$B$2:$R$11,17,FALSE)</f>
        <v>#N/A</v>
      </c>
      <c r="BC5" s="9" t="e">
        <f>VLOOKUP($B5,'Training Site Details'!$B$2:$S$11,18,FALSE)</f>
        <v>#N/A</v>
      </c>
      <c r="BD5" s="9" t="e">
        <f>VLOOKUP($B5,'Training Site Details'!$B$2:$U$11,19,FALSE)</f>
        <v>#N/A</v>
      </c>
      <c r="BE5" s="9" t="e">
        <f>VLOOKUP($B5,'Training Site Details'!$B$2:$U$11,20,FALSE)</f>
        <v>#N/A</v>
      </c>
      <c r="BF5" s="9" t="e">
        <f>VLOOKUP($B5,'Training Site Details'!$B$2:$U$11,21,FALSE)</f>
        <v>#N/A</v>
      </c>
      <c r="BH5" s="9">
        <f>'Apprenticeship Details'!$A5</f>
        <v>0</v>
      </c>
      <c r="BI5" s="9">
        <f>VLOOKUP(C5,'Apprenticeship Details'!$C:$E,2,FALSE)</f>
        <v>0</v>
      </c>
      <c r="BJ5" s="9">
        <f>VLOOKUP($C5,'Apprenticeship Details'!$C:$X,3,FALSE)</f>
        <v>0</v>
      </c>
      <c r="BK5" s="9">
        <f>VLOOKUP($C5,'Apprenticeship Details'!$C:$X,4,FALSE)</f>
        <v>0</v>
      </c>
      <c r="BL5" s="9" t="e">
        <f>VLOOKUP($C5,'Apprenticeship Details'!$C:$X,5,FALSE)</f>
        <v>#N/A</v>
      </c>
      <c r="BM5" s="9">
        <f>VLOOKUP($C5,'Apprenticeship Details'!$C:$X,6,FALSE)</f>
        <v>0</v>
      </c>
      <c r="BN5" s="9">
        <f>VLOOKUP($C5,'Apprenticeship Details'!$C:$Z,7,FALSE)</f>
        <v>0</v>
      </c>
      <c r="BO5" s="9">
        <f>VLOOKUP($C5,'Apprenticeship Details'!$C:$Z,8,FALSE)</f>
        <v>0</v>
      </c>
      <c r="BP5" s="9">
        <f>VLOOKUP($C5,'Apprenticeship Details'!$C:$Z,9,FALSE)</f>
        <v>0</v>
      </c>
      <c r="BQ5" s="9">
        <f>VLOOKUP($C5,'Apprenticeship Details'!$C:$Z,10,FALSE)</f>
        <v>0</v>
      </c>
      <c r="BR5" s="9">
        <f>VLOOKUP($C5,'Apprenticeship Details'!$C:$Z,11,FALSE)</f>
        <v>0</v>
      </c>
      <c r="BS5" s="9">
        <f>VLOOKUP($C5,'Apprenticeship Details'!$C:$Z,12,FALSE)</f>
        <v>0</v>
      </c>
      <c r="BT5" s="9">
        <f>VLOOKUP($C5,'Apprenticeship Details'!$C:$Z,13,FALSE)</f>
        <v>0</v>
      </c>
      <c r="BU5" s="9">
        <f>VLOOKUP($C5,'Apprenticeship Details'!$C:$Z,14,FALSE)</f>
        <v>0</v>
      </c>
      <c r="BV5" s="9">
        <f>VLOOKUP($C5,'Apprenticeship Details'!$C:$Z,15,FALSE)</f>
        <v>0</v>
      </c>
      <c r="BW5" s="9">
        <f>VLOOKUP($C5,'Apprenticeship Details'!$C:$Z,16,FALSE)</f>
        <v>0</v>
      </c>
      <c r="BX5" s="9">
        <f>VLOOKUP($C5,'Apprenticeship Details'!$C:$Z,17,FALSE)</f>
        <v>0</v>
      </c>
      <c r="BY5" s="9">
        <f>VLOOKUP($C5,'Apprenticeship Details'!$C:$Z,18,FALSE)</f>
        <v>0</v>
      </c>
      <c r="BZ5" s="9">
        <f>VLOOKUP($C5,'Apprenticeship Details'!$C:$Z,19,FALSE)</f>
        <v>0</v>
      </c>
      <c r="CA5" s="9">
        <f>VLOOKUP($C5,'Apprenticeship Details'!$C:$Z,20,FALSE)</f>
        <v>0</v>
      </c>
      <c r="CB5" s="9">
        <f>VLOOKUP($C5,'Apprenticeship Details'!$C:$Z,21,FALSE)</f>
        <v>0</v>
      </c>
      <c r="CC5" s="9">
        <v>1</v>
      </c>
      <c r="CD5" s="9">
        <f>VLOOKUP($C5,'Apprenticeship Details'!$C:$Z,22,FALSE)</f>
        <v>0</v>
      </c>
      <c r="CE5" s="9">
        <f>VLOOKUP($C5,'Apprenticeship Details'!$C:$Z,23,FALSE)</f>
        <v>0</v>
      </c>
      <c r="CF5" s="30" t="str">
        <f>IF(ISERROR(#REF!),"No","Yes")</f>
        <v>No</v>
      </c>
      <c r="CG5" s="9">
        <f t="shared" si="3"/>
        <v>0</v>
      </c>
    </row>
    <row r="6" spans="1:85" x14ac:dyDescent="0.25">
      <c r="B6" s="9" t="e">
        <f>VLOOKUP('Apprenticeship Details'!$B6,'Training Site Details'!$A$2:$B$11,2,FALSE)</f>
        <v>#N/A</v>
      </c>
      <c r="C6" s="9" t="str">
        <f>'Apprenticeship Details'!C6</f>
        <v>5</v>
      </c>
      <c r="D6" s="2"/>
      <c r="F6" s="9">
        <f>'Sponsor Details'!A$2</f>
        <v>0</v>
      </c>
      <c r="G6" s="9">
        <f>'Sponsor Details'!B$2</f>
        <v>0</v>
      </c>
      <c r="H6" s="9">
        <f>'Sponsor Details'!C$2</f>
        <v>0</v>
      </c>
      <c r="I6" s="9">
        <f>'Sponsor Details'!D$2</f>
        <v>0</v>
      </c>
      <c r="J6" s="9">
        <f>'Sponsor Details'!E$2</f>
        <v>0</v>
      </c>
      <c r="K6" s="9">
        <f>'Sponsor Details'!F$2</f>
        <v>0</v>
      </c>
      <c r="L6" s="9">
        <f>'Sponsor Details'!H$2</f>
        <v>0</v>
      </c>
      <c r="M6" s="9">
        <f>'Sponsor Details'!I$2</f>
        <v>0</v>
      </c>
      <c r="N6" s="9">
        <f>'Sponsor Details'!G$2</f>
        <v>0</v>
      </c>
      <c r="O6" s="9">
        <f>'Sponsor Details'!W$2</f>
        <v>99</v>
      </c>
      <c r="P6" s="9" t="str">
        <f>'Sponsor Details'!J$2</f>
        <v>National Apprenticeship</v>
      </c>
      <c r="Q6" s="9">
        <f>'Sponsor Details'!K$2</f>
        <v>0</v>
      </c>
      <c r="R6" s="9">
        <f>'Sponsor Details'!L$2</f>
        <v>0</v>
      </c>
      <c r="S6" s="9">
        <f>'Sponsor Details'!M$2</f>
        <v>0</v>
      </c>
      <c r="T6" s="9">
        <f>'Sponsor Details'!N$2</f>
        <v>0</v>
      </c>
      <c r="U6" s="9">
        <f>'Sponsor Details'!O$2</f>
        <v>0</v>
      </c>
      <c r="Y6" s="9">
        <f>'Sponsor Details'!P$2</f>
        <v>0</v>
      </c>
      <c r="Z6" s="9">
        <f>'Sponsor Details'!Q$2</f>
        <v>0</v>
      </c>
      <c r="AA6" s="9">
        <f>'Sponsor Details'!R$2</f>
        <v>0</v>
      </c>
      <c r="AB6" s="9">
        <f>'Sponsor Details'!S$2</f>
        <v>0</v>
      </c>
      <c r="AC6" s="9">
        <f>'Sponsor Details'!T$2</f>
        <v>0</v>
      </c>
      <c r="AD6" s="9"/>
      <c r="AF6" s="9" t="e">
        <f>'Sponsor Details'!#REF!</f>
        <v>#REF!</v>
      </c>
      <c r="AG6" s="9" t="str">
        <f t="shared" si="0"/>
        <v>N</v>
      </c>
      <c r="AH6" s="9" t="b">
        <f t="shared" si="1"/>
        <v>0</v>
      </c>
      <c r="AI6" s="9" t="str">
        <f t="shared" si="2"/>
        <v>N</v>
      </c>
      <c r="AM6" s="9" t="e">
        <f>VLOOKUP($B6,'Training Site Details'!$B$2:$R$11,2,FALSE)</f>
        <v>#N/A</v>
      </c>
      <c r="AN6" s="9" t="e">
        <f>VLOOKUP($B6,'Training Site Details'!$B$2:$R$11,3,FALSE)</f>
        <v>#N/A</v>
      </c>
      <c r="AO6" s="9" t="e">
        <f>VLOOKUP($B6,'Training Site Details'!$B$2:$R$11,4,FALSE)</f>
        <v>#N/A</v>
      </c>
      <c r="AP6" s="9" t="e">
        <f>VLOOKUP($B6,'Training Site Details'!$B$2:$R$11,5,FALSE)</f>
        <v>#N/A</v>
      </c>
      <c r="AQ6" s="9" t="e">
        <f>VLOOKUP($B6,'Training Site Details'!$B$2:$R$11,6,FALSE)</f>
        <v>#N/A</v>
      </c>
      <c r="AR6" s="9" t="e">
        <f>VLOOKUP($B6,'Training Site Details'!$B$2:$R$11,7,FALSE)</f>
        <v>#N/A</v>
      </c>
      <c r="AS6" s="9" t="e">
        <f>VLOOKUP($B6,'Training Site Details'!$B$2:$R$11,8,FALSE)</f>
        <v>#N/A</v>
      </c>
      <c r="AT6" s="9" t="e">
        <f>VLOOKUP($B6,'Training Site Details'!$B$2:$R$11,9,FALSE)</f>
        <v>#N/A</v>
      </c>
      <c r="AU6" s="9" t="e">
        <f>VLOOKUP($B6,'Training Site Details'!$B$2:$R$11,10,FALSE)</f>
        <v>#N/A</v>
      </c>
      <c r="AV6" s="9" t="e">
        <f>VLOOKUP($B6,'Training Site Details'!$B$2:$R$11,11,FALSE)</f>
        <v>#N/A</v>
      </c>
      <c r="AW6" s="9" t="e">
        <f>VLOOKUP($B6,'Training Site Details'!$B$2:$R$11,12,FALSE)</f>
        <v>#N/A</v>
      </c>
      <c r="AX6" s="9" t="e">
        <f>VLOOKUP($B6,'Training Site Details'!$B$2:$R$11,13,FALSE)</f>
        <v>#N/A</v>
      </c>
      <c r="AY6" s="9" t="e">
        <f>VLOOKUP($B6,'Training Site Details'!$B$2:$R$11,14,FALSE)</f>
        <v>#N/A</v>
      </c>
      <c r="AZ6" s="9" t="e">
        <f>VLOOKUP($B6,'Training Site Details'!$B$2:$R$11,15,FALSE)</f>
        <v>#N/A</v>
      </c>
      <c r="BA6" s="9" t="e">
        <f>VLOOKUP($B6,'Training Site Details'!$B$2:$R$11,16,FALSE)</f>
        <v>#N/A</v>
      </c>
      <c r="BB6" s="9" t="e">
        <f>VLOOKUP($B6,'Training Site Details'!$B$2:$R$11,17,FALSE)</f>
        <v>#N/A</v>
      </c>
      <c r="BC6" s="9" t="e">
        <f>VLOOKUP($B6,'Training Site Details'!$B$2:$S$11,18,FALSE)</f>
        <v>#N/A</v>
      </c>
      <c r="BD6" s="9" t="e">
        <f>VLOOKUP($B6,'Training Site Details'!$B$2:$U$11,19,FALSE)</f>
        <v>#N/A</v>
      </c>
      <c r="BE6" s="9" t="e">
        <f>VLOOKUP($B6,'Training Site Details'!$B$2:$U$11,20,FALSE)</f>
        <v>#N/A</v>
      </c>
      <c r="BF6" s="9" t="e">
        <f>VLOOKUP($B6,'Training Site Details'!$B$2:$U$11,21,FALSE)</f>
        <v>#N/A</v>
      </c>
      <c r="BH6" s="9">
        <f>'Apprenticeship Details'!$A6</f>
        <v>0</v>
      </c>
      <c r="BI6" s="9">
        <f>VLOOKUP(C6,'Apprenticeship Details'!$C:$E,2,FALSE)</f>
        <v>0</v>
      </c>
      <c r="BJ6" s="9">
        <f>VLOOKUP($C6,'Apprenticeship Details'!$C:$X,3,FALSE)</f>
        <v>0</v>
      </c>
      <c r="BK6" s="9">
        <f>VLOOKUP($C6,'Apprenticeship Details'!$C:$X,4,FALSE)</f>
        <v>0</v>
      </c>
      <c r="BL6" s="9" t="e">
        <f>VLOOKUP($C6,'Apprenticeship Details'!$C:$X,5,FALSE)</f>
        <v>#N/A</v>
      </c>
      <c r="BM6" s="9">
        <f>VLOOKUP($C6,'Apprenticeship Details'!$C:$X,6,FALSE)</f>
        <v>0</v>
      </c>
      <c r="BN6" s="9">
        <f>VLOOKUP($C6,'Apprenticeship Details'!$C:$Z,7,FALSE)</f>
        <v>0</v>
      </c>
      <c r="BO6" s="9">
        <f>VLOOKUP($C6,'Apprenticeship Details'!$C:$Z,8,FALSE)</f>
        <v>0</v>
      </c>
      <c r="BP6" s="9">
        <f>VLOOKUP($C6,'Apprenticeship Details'!$C:$Z,9,FALSE)</f>
        <v>0</v>
      </c>
      <c r="BQ6" s="9">
        <f>VLOOKUP($C6,'Apprenticeship Details'!$C:$Z,10,FALSE)</f>
        <v>0</v>
      </c>
      <c r="BR6" s="9">
        <f>VLOOKUP($C6,'Apprenticeship Details'!$C:$Z,11,FALSE)</f>
        <v>0</v>
      </c>
      <c r="BS6" s="9">
        <f>VLOOKUP($C6,'Apprenticeship Details'!$C:$Z,12,FALSE)</f>
        <v>0</v>
      </c>
      <c r="BT6" s="9">
        <f>VLOOKUP($C6,'Apprenticeship Details'!$C:$Z,13,FALSE)</f>
        <v>0</v>
      </c>
      <c r="BU6" s="9">
        <f>VLOOKUP($C6,'Apprenticeship Details'!$C:$Z,14,FALSE)</f>
        <v>0</v>
      </c>
      <c r="BV6" s="9">
        <f>VLOOKUP($C6,'Apprenticeship Details'!$C:$Z,15,FALSE)</f>
        <v>0</v>
      </c>
      <c r="BW6" s="9">
        <f>VLOOKUP($C6,'Apprenticeship Details'!$C:$Z,16,FALSE)</f>
        <v>0</v>
      </c>
      <c r="BX6" s="9">
        <f>VLOOKUP($C6,'Apprenticeship Details'!$C:$Z,17,FALSE)</f>
        <v>0</v>
      </c>
      <c r="BY6" s="9">
        <f>VLOOKUP($C6,'Apprenticeship Details'!$C:$Z,18,FALSE)</f>
        <v>0</v>
      </c>
      <c r="BZ6" s="9">
        <f>VLOOKUP($C6,'Apprenticeship Details'!$C:$Z,19,FALSE)</f>
        <v>0</v>
      </c>
      <c r="CA6" s="9">
        <f>VLOOKUP($C6,'Apprenticeship Details'!$C:$Z,20,FALSE)</f>
        <v>0</v>
      </c>
      <c r="CB6" s="9">
        <f>VLOOKUP($C6,'Apprenticeship Details'!$C:$Z,21,FALSE)</f>
        <v>0</v>
      </c>
      <c r="CC6" s="9">
        <v>1</v>
      </c>
      <c r="CD6" s="9">
        <f>VLOOKUP($C6,'Apprenticeship Details'!$C:$Z,22,FALSE)</f>
        <v>0</v>
      </c>
      <c r="CE6" s="9">
        <f>VLOOKUP($C6,'Apprenticeship Details'!$C:$Z,23,FALSE)</f>
        <v>0</v>
      </c>
      <c r="CF6" s="30" t="str">
        <f>IF(ISERROR(#REF!),"No","Yes")</f>
        <v>No</v>
      </c>
      <c r="CG6" s="9">
        <f t="shared" si="3"/>
        <v>0</v>
      </c>
    </row>
    <row r="7" spans="1:85" x14ac:dyDescent="0.25">
      <c r="B7" s="9" t="e">
        <f>VLOOKUP('Apprenticeship Details'!$B7,'Training Site Details'!$A$2:$B$11,2,FALSE)</f>
        <v>#N/A</v>
      </c>
      <c r="C7" s="9" t="str">
        <f>'Apprenticeship Details'!C7</f>
        <v>6</v>
      </c>
      <c r="D7" s="2"/>
      <c r="F7" s="9">
        <f>'Sponsor Details'!A$2</f>
        <v>0</v>
      </c>
      <c r="G7" s="9">
        <f>'Sponsor Details'!B$2</f>
        <v>0</v>
      </c>
      <c r="H7" s="9">
        <f>'Sponsor Details'!C$2</f>
        <v>0</v>
      </c>
      <c r="I7" s="9">
        <f>'Sponsor Details'!D$2</f>
        <v>0</v>
      </c>
      <c r="J7" s="9">
        <f>'Sponsor Details'!E$2</f>
        <v>0</v>
      </c>
      <c r="K7" s="9">
        <f>'Sponsor Details'!F$2</f>
        <v>0</v>
      </c>
      <c r="L7" s="9">
        <f>'Sponsor Details'!H$2</f>
        <v>0</v>
      </c>
      <c r="M7" s="9">
        <f>'Sponsor Details'!I$2</f>
        <v>0</v>
      </c>
      <c r="N7" s="9">
        <f>'Sponsor Details'!G$2</f>
        <v>0</v>
      </c>
      <c r="O7" s="9">
        <f>'Sponsor Details'!W$2</f>
        <v>99</v>
      </c>
      <c r="P7" s="9" t="str">
        <f>'Sponsor Details'!J$2</f>
        <v>National Apprenticeship</v>
      </c>
      <c r="Q7" s="9">
        <f>'Sponsor Details'!K$2</f>
        <v>0</v>
      </c>
      <c r="R7" s="9">
        <f>'Sponsor Details'!L$2</f>
        <v>0</v>
      </c>
      <c r="S7" s="9">
        <f>'Sponsor Details'!M$2</f>
        <v>0</v>
      </c>
      <c r="T7" s="9">
        <f>'Sponsor Details'!N$2</f>
        <v>0</v>
      </c>
      <c r="U7" s="9">
        <f>'Sponsor Details'!O$2</f>
        <v>0</v>
      </c>
      <c r="Y7" s="9">
        <f>'Sponsor Details'!P$2</f>
        <v>0</v>
      </c>
      <c r="Z7" s="9">
        <f>'Sponsor Details'!Q$2</f>
        <v>0</v>
      </c>
      <c r="AA7" s="9">
        <f>'Sponsor Details'!R$2</f>
        <v>0</v>
      </c>
      <c r="AB7" s="9">
        <f>'Sponsor Details'!S$2</f>
        <v>0</v>
      </c>
      <c r="AC7" s="9">
        <f>'Sponsor Details'!T$2</f>
        <v>0</v>
      </c>
      <c r="AD7" s="9"/>
      <c r="AF7" s="9" t="e">
        <f>'Sponsor Details'!#REF!</f>
        <v>#REF!</v>
      </c>
      <c r="AG7" s="9" t="str">
        <f t="shared" si="0"/>
        <v>N</v>
      </c>
      <c r="AH7" s="9" t="b">
        <f t="shared" si="1"/>
        <v>0</v>
      </c>
      <c r="AI7" s="9" t="str">
        <f t="shared" si="2"/>
        <v>N</v>
      </c>
      <c r="AM7" s="9" t="e">
        <f>VLOOKUP($B7,'Training Site Details'!$B$2:$R$11,2,FALSE)</f>
        <v>#N/A</v>
      </c>
      <c r="AN7" s="9" t="e">
        <f>VLOOKUP($B7,'Training Site Details'!$B$2:$R$11,3,FALSE)</f>
        <v>#N/A</v>
      </c>
      <c r="AO7" s="9" t="e">
        <f>VLOOKUP($B7,'Training Site Details'!$B$2:$R$11,4,FALSE)</f>
        <v>#N/A</v>
      </c>
      <c r="AP7" s="9" t="e">
        <f>VLOOKUP($B7,'Training Site Details'!$B$2:$R$11,5,FALSE)</f>
        <v>#N/A</v>
      </c>
      <c r="AQ7" s="9" t="e">
        <f>VLOOKUP($B7,'Training Site Details'!$B$2:$R$11,6,FALSE)</f>
        <v>#N/A</v>
      </c>
      <c r="AR7" s="9" t="e">
        <f>VLOOKUP($B7,'Training Site Details'!$B$2:$R$11,7,FALSE)</f>
        <v>#N/A</v>
      </c>
      <c r="AS7" s="9" t="e">
        <f>VLOOKUP($B7,'Training Site Details'!$B$2:$R$11,8,FALSE)</f>
        <v>#N/A</v>
      </c>
      <c r="AT7" s="9" t="e">
        <f>VLOOKUP($B7,'Training Site Details'!$B$2:$R$11,9,FALSE)</f>
        <v>#N/A</v>
      </c>
      <c r="AU7" s="9" t="e">
        <f>VLOOKUP($B7,'Training Site Details'!$B$2:$R$11,10,FALSE)</f>
        <v>#N/A</v>
      </c>
      <c r="AV7" s="9" t="e">
        <f>VLOOKUP($B7,'Training Site Details'!$B$2:$R$11,11,FALSE)</f>
        <v>#N/A</v>
      </c>
      <c r="AW7" s="9" t="e">
        <f>VLOOKUP($B7,'Training Site Details'!$B$2:$R$11,12,FALSE)</f>
        <v>#N/A</v>
      </c>
      <c r="AX7" s="9" t="e">
        <f>VLOOKUP($B7,'Training Site Details'!$B$2:$R$11,13,FALSE)</f>
        <v>#N/A</v>
      </c>
      <c r="AY7" s="9" t="e">
        <f>VLOOKUP($B7,'Training Site Details'!$B$2:$R$11,14,FALSE)</f>
        <v>#N/A</v>
      </c>
      <c r="AZ7" s="9" t="e">
        <f>VLOOKUP($B7,'Training Site Details'!$B$2:$R$11,15,FALSE)</f>
        <v>#N/A</v>
      </c>
      <c r="BA7" s="9" t="e">
        <f>VLOOKUP($B7,'Training Site Details'!$B$2:$R$11,16,FALSE)</f>
        <v>#N/A</v>
      </c>
      <c r="BB7" s="9" t="e">
        <f>VLOOKUP($B7,'Training Site Details'!$B$2:$R$11,17,FALSE)</f>
        <v>#N/A</v>
      </c>
      <c r="BC7" s="9" t="e">
        <f>VLOOKUP($B7,'Training Site Details'!$B$2:$S$11,18,FALSE)</f>
        <v>#N/A</v>
      </c>
      <c r="BD7" s="9" t="e">
        <f>VLOOKUP($B7,'Training Site Details'!$B$2:$U$11,19,FALSE)</f>
        <v>#N/A</v>
      </c>
      <c r="BE7" s="9" t="e">
        <f>VLOOKUP($B7,'Training Site Details'!$B$2:$U$11,20,FALSE)</f>
        <v>#N/A</v>
      </c>
      <c r="BF7" s="9" t="e">
        <f>VLOOKUP($B7,'Training Site Details'!$B$2:$U$11,21,FALSE)</f>
        <v>#N/A</v>
      </c>
      <c r="BH7" s="9">
        <f>'Apprenticeship Details'!$A7</f>
        <v>0</v>
      </c>
      <c r="BI7" s="9">
        <f>VLOOKUP(C7,'Apprenticeship Details'!$C:$E,2,FALSE)</f>
        <v>0</v>
      </c>
      <c r="BJ7" s="9">
        <f>VLOOKUP($C7,'Apprenticeship Details'!$C:$X,3,FALSE)</f>
        <v>0</v>
      </c>
      <c r="BK7" s="9">
        <f>VLOOKUP($C7,'Apprenticeship Details'!$C:$X,4,FALSE)</f>
        <v>0</v>
      </c>
      <c r="BL7" s="9" t="e">
        <f>VLOOKUP($C7,'Apprenticeship Details'!$C:$X,5,FALSE)</f>
        <v>#N/A</v>
      </c>
      <c r="BM7" s="9">
        <f>VLOOKUP($C7,'Apprenticeship Details'!$C:$X,6,FALSE)</f>
        <v>0</v>
      </c>
      <c r="BN7" s="9">
        <f>VLOOKUP($C7,'Apprenticeship Details'!$C:$Z,7,FALSE)</f>
        <v>0</v>
      </c>
      <c r="BO7" s="9">
        <f>VLOOKUP($C7,'Apprenticeship Details'!$C:$Z,8,FALSE)</f>
        <v>0</v>
      </c>
      <c r="BP7" s="9">
        <f>VLOOKUP($C7,'Apprenticeship Details'!$C:$Z,9,FALSE)</f>
        <v>0</v>
      </c>
      <c r="BQ7" s="9">
        <f>VLOOKUP($C7,'Apprenticeship Details'!$C:$Z,10,FALSE)</f>
        <v>0</v>
      </c>
      <c r="BR7" s="9">
        <f>VLOOKUP($C7,'Apprenticeship Details'!$C:$Z,11,FALSE)</f>
        <v>0</v>
      </c>
      <c r="BS7" s="9">
        <f>VLOOKUP($C7,'Apprenticeship Details'!$C:$Z,12,FALSE)</f>
        <v>0</v>
      </c>
      <c r="BT7" s="9">
        <f>VLOOKUP($C7,'Apprenticeship Details'!$C:$Z,13,FALSE)</f>
        <v>0</v>
      </c>
      <c r="BU7" s="9">
        <f>VLOOKUP($C7,'Apprenticeship Details'!$C:$Z,14,FALSE)</f>
        <v>0</v>
      </c>
      <c r="BV7" s="9">
        <f>VLOOKUP($C7,'Apprenticeship Details'!$C:$Z,15,FALSE)</f>
        <v>0</v>
      </c>
      <c r="BW7" s="9">
        <f>VLOOKUP($C7,'Apprenticeship Details'!$C:$Z,16,FALSE)</f>
        <v>0</v>
      </c>
      <c r="BX7" s="9">
        <f>VLOOKUP($C7,'Apprenticeship Details'!$C:$Z,17,FALSE)</f>
        <v>0</v>
      </c>
      <c r="BY7" s="9">
        <f>VLOOKUP($C7,'Apprenticeship Details'!$C:$Z,18,FALSE)</f>
        <v>0</v>
      </c>
      <c r="BZ7" s="9">
        <f>VLOOKUP($C7,'Apprenticeship Details'!$C:$Z,19,FALSE)</f>
        <v>0</v>
      </c>
      <c r="CA7" s="9">
        <f>VLOOKUP($C7,'Apprenticeship Details'!$C:$Z,20,FALSE)</f>
        <v>0</v>
      </c>
      <c r="CB7" s="9">
        <f>VLOOKUP($C7,'Apprenticeship Details'!$C:$Z,21,FALSE)</f>
        <v>0</v>
      </c>
      <c r="CC7" s="9">
        <v>1</v>
      </c>
      <c r="CD7" s="9">
        <f>VLOOKUP($C7,'Apprenticeship Details'!$C:$Z,22,FALSE)</f>
        <v>0</v>
      </c>
      <c r="CE7" s="9">
        <f>VLOOKUP($C7,'Apprenticeship Details'!$C:$Z,23,FALSE)</f>
        <v>0</v>
      </c>
      <c r="CF7" s="30" t="str">
        <f>IF(ISERROR(#REF!),"No","Yes")</f>
        <v>No</v>
      </c>
      <c r="CG7" s="9">
        <f t="shared" si="3"/>
        <v>0</v>
      </c>
    </row>
    <row r="8" spans="1:85" x14ac:dyDescent="0.25">
      <c r="B8" s="9" t="e">
        <f>VLOOKUP('Apprenticeship Details'!$B8,'Training Site Details'!$A$2:$B$11,2,FALSE)</f>
        <v>#N/A</v>
      </c>
      <c r="C8" s="9" t="str">
        <f>'Apprenticeship Details'!C8</f>
        <v>7</v>
      </c>
      <c r="D8" s="2"/>
      <c r="F8" s="9">
        <f>'Sponsor Details'!A$2</f>
        <v>0</v>
      </c>
      <c r="G8" s="9">
        <f>'Sponsor Details'!B$2</f>
        <v>0</v>
      </c>
      <c r="H8" s="9">
        <f>'Sponsor Details'!C$2</f>
        <v>0</v>
      </c>
      <c r="I8" s="9">
        <f>'Sponsor Details'!D$2</f>
        <v>0</v>
      </c>
      <c r="J8" s="9">
        <f>'Sponsor Details'!E$2</f>
        <v>0</v>
      </c>
      <c r="K8" s="9">
        <f>'Sponsor Details'!F$2</f>
        <v>0</v>
      </c>
      <c r="L8" s="9">
        <f>'Sponsor Details'!H$2</f>
        <v>0</v>
      </c>
      <c r="M8" s="9">
        <f>'Sponsor Details'!I$2</f>
        <v>0</v>
      </c>
      <c r="N8" s="9">
        <f>'Sponsor Details'!G$2</f>
        <v>0</v>
      </c>
      <c r="O8" s="9">
        <f>'Sponsor Details'!W$2</f>
        <v>99</v>
      </c>
      <c r="P8" s="9" t="str">
        <f>'Sponsor Details'!J$2</f>
        <v>National Apprenticeship</v>
      </c>
      <c r="Q8" s="9">
        <f>'Sponsor Details'!K$2</f>
        <v>0</v>
      </c>
      <c r="R8" s="9">
        <f>'Sponsor Details'!L$2</f>
        <v>0</v>
      </c>
      <c r="S8" s="9">
        <f>'Sponsor Details'!M$2</f>
        <v>0</v>
      </c>
      <c r="T8" s="9">
        <f>'Sponsor Details'!N$2</f>
        <v>0</v>
      </c>
      <c r="U8" s="9">
        <f>'Sponsor Details'!O$2</f>
        <v>0</v>
      </c>
      <c r="Y8" s="9">
        <f>'Sponsor Details'!P$2</f>
        <v>0</v>
      </c>
      <c r="Z8" s="9">
        <f>'Sponsor Details'!Q$2</f>
        <v>0</v>
      </c>
      <c r="AA8" s="9">
        <f>'Sponsor Details'!R$2</f>
        <v>0</v>
      </c>
      <c r="AB8" s="9">
        <f>'Sponsor Details'!S$2</f>
        <v>0</v>
      </c>
      <c r="AC8" s="9">
        <f>'Sponsor Details'!T$2</f>
        <v>0</v>
      </c>
      <c r="AD8" s="9"/>
      <c r="AF8" s="9" t="e">
        <f>'Sponsor Details'!#REF!</f>
        <v>#REF!</v>
      </c>
      <c r="AG8" s="9" t="str">
        <f t="shared" si="0"/>
        <v>N</v>
      </c>
      <c r="AH8" s="9" t="b">
        <f t="shared" si="1"/>
        <v>0</v>
      </c>
      <c r="AI8" s="9" t="str">
        <f t="shared" si="2"/>
        <v>N</v>
      </c>
      <c r="AM8" s="9" t="e">
        <f>VLOOKUP($B8,'Training Site Details'!$B$2:$R$11,2,FALSE)</f>
        <v>#N/A</v>
      </c>
      <c r="AN8" s="9" t="e">
        <f>VLOOKUP($B8,'Training Site Details'!$B$2:$R$11,3,FALSE)</f>
        <v>#N/A</v>
      </c>
      <c r="AO8" s="9" t="e">
        <f>VLOOKUP($B8,'Training Site Details'!$B$2:$R$11,4,FALSE)</f>
        <v>#N/A</v>
      </c>
      <c r="AP8" s="9" t="e">
        <f>VLOOKUP($B8,'Training Site Details'!$B$2:$R$11,5,FALSE)</f>
        <v>#N/A</v>
      </c>
      <c r="AQ8" s="9" t="e">
        <f>VLOOKUP($B8,'Training Site Details'!$B$2:$R$11,6,FALSE)</f>
        <v>#N/A</v>
      </c>
      <c r="AR8" s="9" t="e">
        <f>VLOOKUP($B8,'Training Site Details'!$B$2:$R$11,7,FALSE)</f>
        <v>#N/A</v>
      </c>
      <c r="AS8" s="9" t="e">
        <f>VLOOKUP($B8,'Training Site Details'!$B$2:$R$11,8,FALSE)</f>
        <v>#N/A</v>
      </c>
      <c r="AT8" s="9" t="e">
        <f>VLOOKUP($B8,'Training Site Details'!$B$2:$R$11,9,FALSE)</f>
        <v>#N/A</v>
      </c>
      <c r="AU8" s="9" t="e">
        <f>VLOOKUP($B8,'Training Site Details'!$B$2:$R$11,10,FALSE)</f>
        <v>#N/A</v>
      </c>
      <c r="AV8" s="9" t="e">
        <f>VLOOKUP($B8,'Training Site Details'!$B$2:$R$11,11,FALSE)</f>
        <v>#N/A</v>
      </c>
      <c r="AW8" s="9" t="e">
        <f>VLOOKUP($B8,'Training Site Details'!$B$2:$R$11,12,FALSE)</f>
        <v>#N/A</v>
      </c>
      <c r="AX8" s="9" t="e">
        <f>VLOOKUP($B8,'Training Site Details'!$B$2:$R$11,13,FALSE)</f>
        <v>#N/A</v>
      </c>
      <c r="AY8" s="9" t="e">
        <f>VLOOKUP($B8,'Training Site Details'!$B$2:$R$11,14,FALSE)</f>
        <v>#N/A</v>
      </c>
      <c r="AZ8" s="9" t="e">
        <f>VLOOKUP($B8,'Training Site Details'!$B$2:$R$11,15,FALSE)</f>
        <v>#N/A</v>
      </c>
      <c r="BA8" s="9" t="e">
        <f>VLOOKUP($B8,'Training Site Details'!$B$2:$R$11,16,FALSE)</f>
        <v>#N/A</v>
      </c>
      <c r="BB8" s="9" t="e">
        <f>VLOOKUP($B8,'Training Site Details'!$B$2:$R$11,17,FALSE)</f>
        <v>#N/A</v>
      </c>
      <c r="BC8" s="9" t="e">
        <f>VLOOKUP($B8,'Training Site Details'!$B$2:$S$11,18,FALSE)</f>
        <v>#N/A</v>
      </c>
      <c r="BD8" s="9" t="e">
        <f>VLOOKUP($B8,'Training Site Details'!$B$2:$U$11,19,FALSE)</f>
        <v>#N/A</v>
      </c>
      <c r="BE8" s="9" t="e">
        <f>VLOOKUP($B8,'Training Site Details'!$B$2:$U$11,20,FALSE)</f>
        <v>#N/A</v>
      </c>
      <c r="BF8" s="9" t="e">
        <f>VLOOKUP($B8,'Training Site Details'!$B$2:$U$11,21,FALSE)</f>
        <v>#N/A</v>
      </c>
      <c r="BH8" s="9">
        <f>'Apprenticeship Details'!$A8</f>
        <v>0</v>
      </c>
      <c r="BI8" s="9">
        <f>VLOOKUP(C8,'Apprenticeship Details'!$C:$E,2,FALSE)</f>
        <v>0</v>
      </c>
      <c r="BJ8" s="9">
        <f>VLOOKUP($C8,'Apprenticeship Details'!$C:$X,3,FALSE)</f>
        <v>0</v>
      </c>
      <c r="BK8" s="9">
        <f>VLOOKUP($C8,'Apprenticeship Details'!$C:$X,4,FALSE)</f>
        <v>0</v>
      </c>
      <c r="BL8" s="9" t="e">
        <f>VLOOKUP($C8,'Apprenticeship Details'!$C:$X,5,FALSE)</f>
        <v>#N/A</v>
      </c>
      <c r="BM8" s="9">
        <f>VLOOKUP($C8,'Apprenticeship Details'!$C:$X,6,FALSE)</f>
        <v>0</v>
      </c>
      <c r="BN8" s="9">
        <f>VLOOKUP($C8,'Apprenticeship Details'!$C:$Z,7,FALSE)</f>
        <v>0</v>
      </c>
      <c r="BO8" s="9">
        <f>VLOOKUP($C8,'Apprenticeship Details'!$C:$Z,8,FALSE)</f>
        <v>0</v>
      </c>
      <c r="BP8" s="9">
        <f>VLOOKUP($C8,'Apprenticeship Details'!$C:$Z,9,FALSE)</f>
        <v>0</v>
      </c>
      <c r="BQ8" s="9">
        <f>VLOOKUP($C8,'Apprenticeship Details'!$C:$Z,10,FALSE)</f>
        <v>0</v>
      </c>
      <c r="BR8" s="9">
        <f>VLOOKUP($C8,'Apprenticeship Details'!$C:$Z,11,FALSE)</f>
        <v>0</v>
      </c>
      <c r="BS8" s="9">
        <f>VLOOKUP($C8,'Apprenticeship Details'!$C:$Z,12,FALSE)</f>
        <v>0</v>
      </c>
      <c r="BT8" s="9">
        <f>VLOOKUP($C8,'Apprenticeship Details'!$C:$Z,13,FALSE)</f>
        <v>0</v>
      </c>
      <c r="BU8" s="9">
        <f>VLOOKUP($C8,'Apprenticeship Details'!$C:$Z,14,FALSE)</f>
        <v>0</v>
      </c>
      <c r="BV8" s="9">
        <f>VLOOKUP($C8,'Apprenticeship Details'!$C:$Z,15,FALSE)</f>
        <v>0</v>
      </c>
      <c r="BW8" s="9">
        <f>VLOOKUP($C8,'Apprenticeship Details'!$C:$Z,16,FALSE)</f>
        <v>0</v>
      </c>
      <c r="BX8" s="9">
        <f>VLOOKUP($C8,'Apprenticeship Details'!$C:$Z,17,FALSE)</f>
        <v>0</v>
      </c>
      <c r="BY8" s="9">
        <f>VLOOKUP($C8,'Apprenticeship Details'!$C:$Z,18,FALSE)</f>
        <v>0</v>
      </c>
      <c r="BZ8" s="9">
        <f>VLOOKUP($C8,'Apprenticeship Details'!$C:$Z,19,FALSE)</f>
        <v>0</v>
      </c>
      <c r="CA8" s="9">
        <f>VLOOKUP($C8,'Apprenticeship Details'!$C:$Z,20,FALSE)</f>
        <v>0</v>
      </c>
      <c r="CB8" s="9">
        <f>VLOOKUP($C8,'Apprenticeship Details'!$C:$Z,21,FALSE)</f>
        <v>0</v>
      </c>
      <c r="CC8" s="9">
        <v>1</v>
      </c>
      <c r="CD8" s="9">
        <f>VLOOKUP($C8,'Apprenticeship Details'!$C:$Z,22,FALSE)</f>
        <v>0</v>
      </c>
      <c r="CE8" s="9">
        <f>VLOOKUP($C8,'Apprenticeship Details'!$C:$Z,23,FALSE)</f>
        <v>0</v>
      </c>
      <c r="CF8" s="30" t="str">
        <f>IF(ISERROR(#REF!),"No","Yes")</f>
        <v>No</v>
      </c>
      <c r="CG8" s="9">
        <f t="shared" si="3"/>
        <v>0</v>
      </c>
    </row>
    <row r="9" spans="1:85" x14ac:dyDescent="0.25">
      <c r="B9" s="9" t="e">
        <f>VLOOKUP('Apprenticeship Details'!$B9,'Training Site Details'!$A$2:$B$11,2,FALSE)</f>
        <v>#N/A</v>
      </c>
      <c r="C9" s="9" t="str">
        <f>'Apprenticeship Details'!C9</f>
        <v>8</v>
      </c>
      <c r="D9" s="2"/>
      <c r="F9" s="9">
        <f>'Sponsor Details'!A$2</f>
        <v>0</v>
      </c>
      <c r="G9" s="9">
        <f>'Sponsor Details'!B$2</f>
        <v>0</v>
      </c>
      <c r="H9" s="9">
        <f>'Sponsor Details'!C$2</f>
        <v>0</v>
      </c>
      <c r="I9" s="9">
        <f>'Sponsor Details'!D$2</f>
        <v>0</v>
      </c>
      <c r="J9" s="9">
        <f>'Sponsor Details'!E$2</f>
        <v>0</v>
      </c>
      <c r="K9" s="9">
        <f>'Sponsor Details'!F$2</f>
        <v>0</v>
      </c>
      <c r="L9" s="9">
        <f>'Sponsor Details'!H$2</f>
        <v>0</v>
      </c>
      <c r="M9" s="9">
        <f>'Sponsor Details'!I$2</f>
        <v>0</v>
      </c>
      <c r="N9" s="9">
        <f>'Sponsor Details'!G$2</f>
        <v>0</v>
      </c>
      <c r="O9" s="9">
        <f>'Sponsor Details'!W$2</f>
        <v>99</v>
      </c>
      <c r="P9" s="9" t="str">
        <f>'Sponsor Details'!J$2</f>
        <v>National Apprenticeship</v>
      </c>
      <c r="Q9" s="9">
        <f>'Sponsor Details'!K$2</f>
        <v>0</v>
      </c>
      <c r="R9" s="9">
        <f>'Sponsor Details'!L$2</f>
        <v>0</v>
      </c>
      <c r="S9" s="9">
        <f>'Sponsor Details'!M$2</f>
        <v>0</v>
      </c>
      <c r="T9" s="9">
        <f>'Sponsor Details'!N$2</f>
        <v>0</v>
      </c>
      <c r="U9" s="9">
        <f>'Sponsor Details'!O$2</f>
        <v>0</v>
      </c>
      <c r="Y9" s="9">
        <f>'Sponsor Details'!P$2</f>
        <v>0</v>
      </c>
      <c r="Z9" s="9">
        <f>'Sponsor Details'!Q$2</f>
        <v>0</v>
      </c>
      <c r="AA9" s="9">
        <f>'Sponsor Details'!R$2</f>
        <v>0</v>
      </c>
      <c r="AB9" s="9">
        <f>'Sponsor Details'!S$2</f>
        <v>0</v>
      </c>
      <c r="AC9" s="9">
        <f>'Sponsor Details'!T$2</f>
        <v>0</v>
      </c>
      <c r="AD9" s="9"/>
      <c r="AF9" s="9" t="e">
        <f>'Sponsor Details'!#REF!</f>
        <v>#REF!</v>
      </c>
      <c r="AG9" s="9" t="str">
        <f t="shared" si="0"/>
        <v>N</v>
      </c>
      <c r="AH9" s="9" t="b">
        <f t="shared" si="1"/>
        <v>0</v>
      </c>
      <c r="AI9" s="9" t="str">
        <f t="shared" si="2"/>
        <v>N</v>
      </c>
      <c r="AM9" s="9" t="e">
        <f>VLOOKUP($B9,'Training Site Details'!$B$2:$R$11,2,FALSE)</f>
        <v>#N/A</v>
      </c>
      <c r="AN9" s="9" t="e">
        <f>VLOOKUP($B9,'Training Site Details'!$B$2:$R$11,3,FALSE)</f>
        <v>#N/A</v>
      </c>
      <c r="AO9" s="9" t="e">
        <f>VLOOKUP($B9,'Training Site Details'!$B$2:$R$11,4,FALSE)</f>
        <v>#N/A</v>
      </c>
      <c r="AP9" s="9" t="e">
        <f>VLOOKUP($B9,'Training Site Details'!$B$2:$R$11,5,FALSE)</f>
        <v>#N/A</v>
      </c>
      <c r="AQ9" s="9" t="e">
        <f>VLOOKUP($B9,'Training Site Details'!$B$2:$R$11,6,FALSE)</f>
        <v>#N/A</v>
      </c>
      <c r="AR9" s="9" t="e">
        <f>VLOOKUP($B9,'Training Site Details'!$B$2:$R$11,7,FALSE)</f>
        <v>#N/A</v>
      </c>
      <c r="AS9" s="9" t="e">
        <f>VLOOKUP($B9,'Training Site Details'!$B$2:$R$11,8,FALSE)</f>
        <v>#N/A</v>
      </c>
      <c r="AT9" s="9" t="e">
        <f>VLOOKUP($B9,'Training Site Details'!$B$2:$R$11,9,FALSE)</f>
        <v>#N/A</v>
      </c>
      <c r="AU9" s="9" t="e">
        <f>VLOOKUP($B9,'Training Site Details'!$B$2:$R$11,10,FALSE)</f>
        <v>#N/A</v>
      </c>
      <c r="AV9" s="9" t="e">
        <f>VLOOKUP($B9,'Training Site Details'!$B$2:$R$11,11,FALSE)</f>
        <v>#N/A</v>
      </c>
      <c r="AW9" s="9" t="e">
        <f>VLOOKUP($B9,'Training Site Details'!$B$2:$R$11,12,FALSE)</f>
        <v>#N/A</v>
      </c>
      <c r="AX9" s="9" t="e">
        <f>VLOOKUP($B9,'Training Site Details'!$B$2:$R$11,13,FALSE)</f>
        <v>#N/A</v>
      </c>
      <c r="AY9" s="9" t="e">
        <f>VLOOKUP($B9,'Training Site Details'!$B$2:$R$11,14,FALSE)</f>
        <v>#N/A</v>
      </c>
      <c r="AZ9" s="9" t="e">
        <f>VLOOKUP($B9,'Training Site Details'!$B$2:$R$11,15,FALSE)</f>
        <v>#N/A</v>
      </c>
      <c r="BA9" s="9" t="e">
        <f>VLOOKUP($B9,'Training Site Details'!$B$2:$R$11,16,FALSE)</f>
        <v>#N/A</v>
      </c>
      <c r="BB9" s="9" t="e">
        <f>VLOOKUP($B9,'Training Site Details'!$B$2:$R$11,17,FALSE)</f>
        <v>#N/A</v>
      </c>
      <c r="BC9" s="9" t="e">
        <f>VLOOKUP($B9,'Training Site Details'!$B$2:$S$11,18,FALSE)</f>
        <v>#N/A</v>
      </c>
      <c r="BD9" s="9" t="e">
        <f>VLOOKUP($B9,'Training Site Details'!$B$2:$U$11,19,FALSE)</f>
        <v>#N/A</v>
      </c>
      <c r="BE9" s="9" t="e">
        <f>VLOOKUP($B9,'Training Site Details'!$B$2:$U$11,20,FALSE)</f>
        <v>#N/A</v>
      </c>
      <c r="BF9" s="9" t="e">
        <f>VLOOKUP($B9,'Training Site Details'!$B$2:$U$11,21,FALSE)</f>
        <v>#N/A</v>
      </c>
      <c r="BH9" s="9">
        <f>'Apprenticeship Details'!$A9</f>
        <v>0</v>
      </c>
      <c r="BI9" s="9">
        <f>VLOOKUP(C9,'Apprenticeship Details'!$C:$E,2,FALSE)</f>
        <v>0</v>
      </c>
      <c r="BJ9" s="9">
        <f>VLOOKUP($C9,'Apprenticeship Details'!$C:$X,3,FALSE)</f>
        <v>0</v>
      </c>
      <c r="BK9" s="9">
        <f>VLOOKUP($C9,'Apprenticeship Details'!$C:$X,4,FALSE)</f>
        <v>0</v>
      </c>
      <c r="BL9" s="9" t="e">
        <f>VLOOKUP($C9,'Apprenticeship Details'!$C:$X,5,FALSE)</f>
        <v>#N/A</v>
      </c>
      <c r="BM9" s="9">
        <f>VLOOKUP($C9,'Apprenticeship Details'!$C:$X,6,FALSE)</f>
        <v>0</v>
      </c>
      <c r="BN9" s="9">
        <f>VLOOKUP($C9,'Apprenticeship Details'!$C:$Z,7,FALSE)</f>
        <v>0</v>
      </c>
      <c r="BO9" s="9">
        <f>VLOOKUP($C9,'Apprenticeship Details'!$C:$Z,8,FALSE)</f>
        <v>0</v>
      </c>
      <c r="BP9" s="9">
        <f>VLOOKUP($C9,'Apprenticeship Details'!$C:$Z,9,FALSE)</f>
        <v>0</v>
      </c>
      <c r="BQ9" s="9">
        <f>VLOOKUP($C9,'Apprenticeship Details'!$C:$Z,10,FALSE)</f>
        <v>0</v>
      </c>
      <c r="BR9" s="9">
        <f>VLOOKUP($C9,'Apprenticeship Details'!$C:$Z,11,FALSE)</f>
        <v>0</v>
      </c>
      <c r="BS9" s="9">
        <f>VLOOKUP($C9,'Apprenticeship Details'!$C:$Z,12,FALSE)</f>
        <v>0</v>
      </c>
      <c r="BT9" s="9">
        <f>VLOOKUP($C9,'Apprenticeship Details'!$C:$Z,13,FALSE)</f>
        <v>0</v>
      </c>
      <c r="BU9" s="9">
        <f>VLOOKUP($C9,'Apprenticeship Details'!$C:$Z,14,FALSE)</f>
        <v>0</v>
      </c>
      <c r="BV9" s="9">
        <f>VLOOKUP($C9,'Apprenticeship Details'!$C:$Z,15,FALSE)</f>
        <v>0</v>
      </c>
      <c r="BW9" s="9">
        <f>VLOOKUP($C9,'Apprenticeship Details'!$C:$Z,16,FALSE)</f>
        <v>0</v>
      </c>
      <c r="BX9" s="9">
        <f>VLOOKUP($C9,'Apprenticeship Details'!$C:$Z,17,FALSE)</f>
        <v>0</v>
      </c>
      <c r="BY9" s="9">
        <f>VLOOKUP($C9,'Apprenticeship Details'!$C:$Z,18,FALSE)</f>
        <v>0</v>
      </c>
      <c r="BZ9" s="9">
        <f>VLOOKUP($C9,'Apprenticeship Details'!$C:$Z,19,FALSE)</f>
        <v>0</v>
      </c>
      <c r="CA9" s="9">
        <f>VLOOKUP($C9,'Apprenticeship Details'!$C:$Z,20,FALSE)</f>
        <v>0</v>
      </c>
      <c r="CB9" s="9">
        <f>VLOOKUP($C9,'Apprenticeship Details'!$C:$Z,21,FALSE)</f>
        <v>0</v>
      </c>
      <c r="CC9" s="9">
        <v>1</v>
      </c>
      <c r="CD9" s="9">
        <f>VLOOKUP($C9,'Apprenticeship Details'!$C:$Z,22,FALSE)</f>
        <v>0</v>
      </c>
      <c r="CE9" s="9">
        <f>VLOOKUP($C9,'Apprenticeship Details'!$C:$Z,23,FALSE)</f>
        <v>0</v>
      </c>
      <c r="CF9" s="30" t="str">
        <f>IF(ISERROR(#REF!),"No","Yes")</f>
        <v>No</v>
      </c>
      <c r="CG9" s="9">
        <f t="shared" si="3"/>
        <v>0</v>
      </c>
    </row>
    <row r="10" spans="1:85" x14ac:dyDescent="0.25">
      <c r="B10" s="9" t="e">
        <f>VLOOKUP('Apprenticeship Details'!$B10,'Training Site Details'!$A$2:$B$11,2,FALSE)</f>
        <v>#N/A</v>
      </c>
      <c r="C10" s="9" t="str">
        <f>'Apprenticeship Details'!C10</f>
        <v>9</v>
      </c>
      <c r="D10" s="2"/>
      <c r="F10" s="9">
        <f>'Sponsor Details'!A$2</f>
        <v>0</v>
      </c>
      <c r="G10" s="9">
        <f>'Sponsor Details'!B$2</f>
        <v>0</v>
      </c>
      <c r="H10" s="9">
        <f>'Sponsor Details'!C$2</f>
        <v>0</v>
      </c>
      <c r="I10" s="9">
        <f>'Sponsor Details'!D$2</f>
        <v>0</v>
      </c>
      <c r="J10" s="9">
        <f>'Sponsor Details'!E$2</f>
        <v>0</v>
      </c>
      <c r="K10" s="9">
        <f>'Sponsor Details'!F$2</f>
        <v>0</v>
      </c>
      <c r="L10" s="9">
        <f>'Sponsor Details'!H$2</f>
        <v>0</v>
      </c>
      <c r="M10" s="9">
        <f>'Sponsor Details'!I$2</f>
        <v>0</v>
      </c>
      <c r="N10" s="9">
        <f>'Sponsor Details'!G$2</f>
        <v>0</v>
      </c>
      <c r="O10" s="9">
        <f>'Sponsor Details'!W$2</f>
        <v>99</v>
      </c>
      <c r="P10" s="9" t="str">
        <f>'Sponsor Details'!J$2</f>
        <v>National Apprenticeship</v>
      </c>
      <c r="Q10" s="9">
        <f>'Sponsor Details'!K$2</f>
        <v>0</v>
      </c>
      <c r="R10" s="9">
        <f>'Sponsor Details'!L$2</f>
        <v>0</v>
      </c>
      <c r="S10" s="9">
        <f>'Sponsor Details'!M$2</f>
        <v>0</v>
      </c>
      <c r="T10" s="9">
        <f>'Sponsor Details'!N$2</f>
        <v>0</v>
      </c>
      <c r="U10" s="9">
        <f>'Sponsor Details'!O$2</f>
        <v>0</v>
      </c>
      <c r="Y10" s="9">
        <f>'Sponsor Details'!P$2</f>
        <v>0</v>
      </c>
      <c r="Z10" s="9">
        <f>'Sponsor Details'!Q$2</f>
        <v>0</v>
      </c>
      <c r="AA10" s="9">
        <f>'Sponsor Details'!R$2</f>
        <v>0</v>
      </c>
      <c r="AB10" s="9">
        <f>'Sponsor Details'!S$2</f>
        <v>0</v>
      </c>
      <c r="AC10" s="9">
        <f>'Sponsor Details'!T$2</f>
        <v>0</v>
      </c>
      <c r="AD10" s="9"/>
      <c r="AF10" s="9" t="e">
        <f>'Sponsor Details'!#REF!</f>
        <v>#REF!</v>
      </c>
      <c r="AG10" s="9" t="str">
        <f t="shared" si="0"/>
        <v>N</v>
      </c>
      <c r="AH10" s="9" t="b">
        <f t="shared" si="1"/>
        <v>0</v>
      </c>
      <c r="AI10" s="9" t="str">
        <f t="shared" si="2"/>
        <v>N</v>
      </c>
      <c r="AM10" s="9" t="e">
        <f>VLOOKUP($B10,'Training Site Details'!$B$2:$R$11,2,FALSE)</f>
        <v>#N/A</v>
      </c>
      <c r="AN10" s="9" t="e">
        <f>VLOOKUP($B10,'Training Site Details'!$B$2:$R$11,3,FALSE)</f>
        <v>#N/A</v>
      </c>
      <c r="AO10" s="9" t="e">
        <f>VLOOKUP($B10,'Training Site Details'!$B$2:$R$11,4,FALSE)</f>
        <v>#N/A</v>
      </c>
      <c r="AP10" s="9" t="e">
        <f>VLOOKUP($B10,'Training Site Details'!$B$2:$R$11,5,FALSE)</f>
        <v>#N/A</v>
      </c>
      <c r="AQ10" s="9" t="e">
        <f>VLOOKUP($B10,'Training Site Details'!$B$2:$R$11,6,FALSE)</f>
        <v>#N/A</v>
      </c>
      <c r="AR10" s="9" t="e">
        <f>VLOOKUP($B10,'Training Site Details'!$B$2:$R$11,7,FALSE)</f>
        <v>#N/A</v>
      </c>
      <c r="AS10" s="9" t="e">
        <f>VLOOKUP($B10,'Training Site Details'!$B$2:$R$11,8,FALSE)</f>
        <v>#N/A</v>
      </c>
      <c r="AT10" s="9" t="e">
        <f>VLOOKUP($B10,'Training Site Details'!$B$2:$R$11,9,FALSE)</f>
        <v>#N/A</v>
      </c>
      <c r="AU10" s="9" t="e">
        <f>VLOOKUP($B10,'Training Site Details'!$B$2:$R$11,10,FALSE)</f>
        <v>#N/A</v>
      </c>
      <c r="AV10" s="9" t="e">
        <f>VLOOKUP($B10,'Training Site Details'!$B$2:$R$11,11,FALSE)</f>
        <v>#N/A</v>
      </c>
      <c r="AW10" s="9" t="e">
        <f>VLOOKUP($B10,'Training Site Details'!$B$2:$R$11,12,FALSE)</f>
        <v>#N/A</v>
      </c>
      <c r="AX10" s="9" t="e">
        <f>VLOOKUP($B10,'Training Site Details'!$B$2:$R$11,13,FALSE)</f>
        <v>#N/A</v>
      </c>
      <c r="AY10" s="9" t="e">
        <f>VLOOKUP($B10,'Training Site Details'!$B$2:$R$11,14,FALSE)</f>
        <v>#N/A</v>
      </c>
      <c r="AZ10" s="9" t="e">
        <f>VLOOKUP($B10,'Training Site Details'!$B$2:$R$11,15,FALSE)</f>
        <v>#N/A</v>
      </c>
      <c r="BA10" s="9" t="e">
        <f>VLOOKUP($B10,'Training Site Details'!$B$2:$R$11,16,FALSE)</f>
        <v>#N/A</v>
      </c>
      <c r="BB10" s="9" t="e">
        <f>VLOOKUP($B10,'Training Site Details'!$B$2:$R$11,17,FALSE)</f>
        <v>#N/A</v>
      </c>
      <c r="BC10" s="9" t="e">
        <f>VLOOKUP($B10,'Training Site Details'!$B$2:$S$11,18,FALSE)</f>
        <v>#N/A</v>
      </c>
      <c r="BD10" s="9" t="e">
        <f>VLOOKUP($B10,'Training Site Details'!$B$2:$U$11,19,FALSE)</f>
        <v>#N/A</v>
      </c>
      <c r="BE10" s="9" t="e">
        <f>VLOOKUP($B10,'Training Site Details'!$B$2:$U$11,20,FALSE)</f>
        <v>#N/A</v>
      </c>
      <c r="BF10" s="9" t="e">
        <f>VLOOKUP($B10,'Training Site Details'!$B$2:$U$11,21,FALSE)</f>
        <v>#N/A</v>
      </c>
      <c r="BH10" s="9">
        <f>'Apprenticeship Details'!$A10</f>
        <v>0</v>
      </c>
      <c r="BI10" s="9">
        <f>VLOOKUP(C10,'Apprenticeship Details'!$C:$E,2,FALSE)</f>
        <v>0</v>
      </c>
      <c r="BJ10" s="9">
        <f>VLOOKUP($C10,'Apprenticeship Details'!$C:$X,3,FALSE)</f>
        <v>0</v>
      </c>
      <c r="BK10" s="9">
        <f>VLOOKUP($C10,'Apprenticeship Details'!$C:$X,4,FALSE)</f>
        <v>0</v>
      </c>
      <c r="BL10" s="9" t="e">
        <f>VLOOKUP($C10,'Apprenticeship Details'!$C:$X,5,FALSE)</f>
        <v>#N/A</v>
      </c>
      <c r="BM10" s="9">
        <f>VLOOKUP($C10,'Apprenticeship Details'!$C:$X,6,FALSE)</f>
        <v>0</v>
      </c>
      <c r="BN10" s="9">
        <f>VLOOKUP($C10,'Apprenticeship Details'!$C:$Z,7,FALSE)</f>
        <v>0</v>
      </c>
      <c r="BO10" s="9">
        <f>VLOOKUP($C10,'Apprenticeship Details'!$C:$Z,8,FALSE)</f>
        <v>0</v>
      </c>
      <c r="BP10" s="9">
        <f>VLOOKUP($C10,'Apprenticeship Details'!$C:$Z,9,FALSE)</f>
        <v>0</v>
      </c>
      <c r="BQ10" s="9">
        <f>VLOOKUP($C10,'Apprenticeship Details'!$C:$Z,10,FALSE)</f>
        <v>0</v>
      </c>
      <c r="BR10" s="9">
        <f>VLOOKUP($C10,'Apprenticeship Details'!$C:$Z,11,FALSE)</f>
        <v>0</v>
      </c>
      <c r="BS10" s="9">
        <f>VLOOKUP($C10,'Apprenticeship Details'!$C:$Z,12,FALSE)</f>
        <v>0</v>
      </c>
      <c r="BT10" s="9">
        <f>VLOOKUP($C10,'Apprenticeship Details'!$C:$Z,13,FALSE)</f>
        <v>0</v>
      </c>
      <c r="BU10" s="9">
        <f>VLOOKUP($C10,'Apprenticeship Details'!$C:$Z,14,FALSE)</f>
        <v>0</v>
      </c>
      <c r="BV10" s="9">
        <f>VLOOKUP($C10,'Apprenticeship Details'!$C:$Z,15,FALSE)</f>
        <v>0</v>
      </c>
      <c r="BW10" s="9">
        <f>VLOOKUP($C10,'Apprenticeship Details'!$C:$Z,16,FALSE)</f>
        <v>0</v>
      </c>
      <c r="BX10" s="9">
        <f>VLOOKUP($C10,'Apprenticeship Details'!$C:$Z,17,FALSE)</f>
        <v>0</v>
      </c>
      <c r="BY10" s="9">
        <f>VLOOKUP($C10,'Apprenticeship Details'!$C:$Z,18,FALSE)</f>
        <v>0</v>
      </c>
      <c r="BZ10" s="9">
        <f>VLOOKUP($C10,'Apprenticeship Details'!$C:$Z,19,FALSE)</f>
        <v>0</v>
      </c>
      <c r="CA10" s="9">
        <f>VLOOKUP($C10,'Apprenticeship Details'!$C:$Z,20,FALSE)</f>
        <v>0</v>
      </c>
      <c r="CB10" s="9">
        <f>VLOOKUP($C10,'Apprenticeship Details'!$C:$Z,21,FALSE)</f>
        <v>0</v>
      </c>
      <c r="CC10" s="9">
        <v>1</v>
      </c>
      <c r="CD10" s="9">
        <f>VLOOKUP($C10,'Apprenticeship Details'!$C:$Z,22,FALSE)</f>
        <v>0</v>
      </c>
      <c r="CE10" s="9">
        <f>VLOOKUP($C10,'Apprenticeship Details'!$C:$Z,23,FALSE)</f>
        <v>0</v>
      </c>
      <c r="CF10" s="30" t="str">
        <f>IF(ISERROR(#REF!),"No","Yes")</f>
        <v>No</v>
      </c>
      <c r="CG10" s="9">
        <f t="shared" si="3"/>
        <v>0</v>
      </c>
    </row>
    <row r="11" spans="1:85" x14ac:dyDescent="0.25">
      <c r="B11" s="9" t="e">
        <f>VLOOKUP('Apprenticeship Details'!$B11,'Training Site Details'!$A$2:$B$11,2,FALSE)</f>
        <v>#N/A</v>
      </c>
      <c r="C11" s="9" t="str">
        <f>'Apprenticeship Details'!C11</f>
        <v>10</v>
      </c>
      <c r="D11" s="2"/>
      <c r="F11" s="9">
        <f>'Sponsor Details'!A$2</f>
        <v>0</v>
      </c>
      <c r="G11" s="9">
        <f>'Sponsor Details'!B$2</f>
        <v>0</v>
      </c>
      <c r="H11" s="9">
        <f>'Sponsor Details'!C$2</f>
        <v>0</v>
      </c>
      <c r="I11" s="9">
        <f>'Sponsor Details'!D$2</f>
        <v>0</v>
      </c>
      <c r="J11" s="9">
        <f>'Sponsor Details'!E$2</f>
        <v>0</v>
      </c>
      <c r="K11" s="9">
        <f>'Sponsor Details'!F$2</f>
        <v>0</v>
      </c>
      <c r="L11" s="9">
        <f>'Sponsor Details'!H$2</f>
        <v>0</v>
      </c>
      <c r="M11" s="9">
        <f>'Sponsor Details'!I$2</f>
        <v>0</v>
      </c>
      <c r="N11" s="9">
        <f>'Sponsor Details'!G$2</f>
        <v>0</v>
      </c>
      <c r="O11" s="9">
        <f>'Sponsor Details'!W$2</f>
        <v>99</v>
      </c>
      <c r="P11" s="9" t="str">
        <f>'Sponsor Details'!J$2</f>
        <v>National Apprenticeship</v>
      </c>
      <c r="Q11" s="9">
        <f>'Sponsor Details'!K$2</f>
        <v>0</v>
      </c>
      <c r="R11" s="9">
        <f>'Sponsor Details'!L$2</f>
        <v>0</v>
      </c>
      <c r="S11" s="9">
        <f>'Sponsor Details'!M$2</f>
        <v>0</v>
      </c>
      <c r="T11" s="9">
        <f>'Sponsor Details'!N$2</f>
        <v>0</v>
      </c>
      <c r="U11" s="9">
        <f>'Sponsor Details'!O$2</f>
        <v>0</v>
      </c>
      <c r="Y11" s="9">
        <f>'Sponsor Details'!P$2</f>
        <v>0</v>
      </c>
      <c r="Z11" s="9">
        <f>'Sponsor Details'!Q$2</f>
        <v>0</v>
      </c>
      <c r="AA11" s="9">
        <f>'Sponsor Details'!R$2</f>
        <v>0</v>
      </c>
      <c r="AB11" s="9">
        <f>'Sponsor Details'!S$2</f>
        <v>0</v>
      </c>
      <c r="AC11" s="9">
        <f>'Sponsor Details'!T$2</f>
        <v>0</v>
      </c>
      <c r="AD11" s="9"/>
      <c r="AF11" s="9" t="e">
        <f>'Sponsor Details'!#REF!</f>
        <v>#REF!</v>
      </c>
      <c r="AG11" s="9" t="str">
        <f t="shared" si="0"/>
        <v>N</v>
      </c>
      <c r="AH11" s="9" t="b">
        <f t="shared" si="1"/>
        <v>0</v>
      </c>
      <c r="AI11" s="9" t="str">
        <f t="shared" si="2"/>
        <v>N</v>
      </c>
      <c r="AM11" s="9" t="e">
        <f>VLOOKUP($B11,'Training Site Details'!$B$2:$R$11,2,FALSE)</f>
        <v>#N/A</v>
      </c>
      <c r="AN11" s="9" t="e">
        <f>VLOOKUP($B11,'Training Site Details'!$B$2:$R$11,3,FALSE)</f>
        <v>#N/A</v>
      </c>
      <c r="AO11" s="9" t="e">
        <f>VLOOKUP($B11,'Training Site Details'!$B$2:$R$11,4,FALSE)</f>
        <v>#N/A</v>
      </c>
      <c r="AP11" s="9" t="e">
        <f>VLOOKUP($B11,'Training Site Details'!$B$2:$R$11,5,FALSE)</f>
        <v>#N/A</v>
      </c>
      <c r="AQ11" s="9" t="e">
        <f>VLOOKUP($B11,'Training Site Details'!$B$2:$R$11,6,FALSE)</f>
        <v>#N/A</v>
      </c>
      <c r="AR11" s="9" t="e">
        <f>VLOOKUP($B11,'Training Site Details'!$B$2:$R$11,7,FALSE)</f>
        <v>#N/A</v>
      </c>
      <c r="AS11" s="9" t="e">
        <f>VLOOKUP($B11,'Training Site Details'!$B$2:$R$11,8,FALSE)</f>
        <v>#N/A</v>
      </c>
      <c r="AT11" s="9" t="e">
        <f>VLOOKUP($B11,'Training Site Details'!$B$2:$R$11,9,FALSE)</f>
        <v>#N/A</v>
      </c>
      <c r="AU11" s="9" t="e">
        <f>VLOOKUP($B11,'Training Site Details'!$B$2:$R$11,10,FALSE)</f>
        <v>#N/A</v>
      </c>
      <c r="AV11" s="9" t="e">
        <f>VLOOKUP($B11,'Training Site Details'!$B$2:$R$11,11,FALSE)</f>
        <v>#N/A</v>
      </c>
      <c r="AW11" s="9" t="e">
        <f>VLOOKUP($B11,'Training Site Details'!$B$2:$R$11,12,FALSE)</f>
        <v>#N/A</v>
      </c>
      <c r="AX11" s="9" t="e">
        <f>VLOOKUP($B11,'Training Site Details'!$B$2:$R$11,13,FALSE)</f>
        <v>#N/A</v>
      </c>
      <c r="AY11" s="9" t="e">
        <f>VLOOKUP($B11,'Training Site Details'!$B$2:$R$11,14,FALSE)</f>
        <v>#N/A</v>
      </c>
      <c r="AZ11" s="9" t="e">
        <f>VLOOKUP($B11,'Training Site Details'!$B$2:$R$11,15,FALSE)</f>
        <v>#N/A</v>
      </c>
      <c r="BA11" s="9" t="e">
        <f>VLOOKUP($B11,'Training Site Details'!$B$2:$R$11,16,FALSE)</f>
        <v>#N/A</v>
      </c>
      <c r="BB11" s="9" t="e">
        <f>VLOOKUP($B11,'Training Site Details'!$B$2:$R$11,17,FALSE)</f>
        <v>#N/A</v>
      </c>
      <c r="BC11" s="9" t="e">
        <f>VLOOKUP($B11,'Training Site Details'!$B$2:$S$11,18,FALSE)</f>
        <v>#N/A</v>
      </c>
      <c r="BD11" s="9" t="e">
        <f>VLOOKUP($B11,'Training Site Details'!$B$2:$U$11,19,FALSE)</f>
        <v>#N/A</v>
      </c>
      <c r="BE11" s="9" t="e">
        <f>VLOOKUP($B11,'Training Site Details'!$B$2:$U$11,20,FALSE)</f>
        <v>#N/A</v>
      </c>
      <c r="BF11" s="9" t="e">
        <f>VLOOKUP($B11,'Training Site Details'!$B$2:$U$11,21,FALSE)</f>
        <v>#N/A</v>
      </c>
      <c r="BH11" s="9">
        <f>'Apprenticeship Details'!$A11</f>
        <v>0</v>
      </c>
      <c r="BI11" s="9">
        <f>VLOOKUP(C11,'Apprenticeship Details'!$C:$E,2,FALSE)</f>
        <v>0</v>
      </c>
      <c r="BJ11" s="9">
        <f>VLOOKUP($C11,'Apprenticeship Details'!$C:$X,3,FALSE)</f>
        <v>0</v>
      </c>
      <c r="BK11" s="9">
        <f>VLOOKUP($C11,'Apprenticeship Details'!$C:$X,4,FALSE)</f>
        <v>0</v>
      </c>
      <c r="BL11" s="9" t="e">
        <f>VLOOKUP($C11,'Apprenticeship Details'!$C:$X,5,FALSE)</f>
        <v>#N/A</v>
      </c>
      <c r="BM11" s="9">
        <f>VLOOKUP($C11,'Apprenticeship Details'!$C:$X,6,FALSE)</f>
        <v>0</v>
      </c>
      <c r="BN11" s="9">
        <f>VLOOKUP($C11,'Apprenticeship Details'!$C:$Z,7,FALSE)</f>
        <v>0</v>
      </c>
      <c r="BO11" s="9">
        <f>VLOOKUP($C11,'Apprenticeship Details'!$C:$Z,8,FALSE)</f>
        <v>0</v>
      </c>
      <c r="BP11" s="9">
        <f>VLOOKUP($C11,'Apprenticeship Details'!$C:$Z,9,FALSE)</f>
        <v>0</v>
      </c>
      <c r="BQ11" s="9">
        <f>VLOOKUP($C11,'Apprenticeship Details'!$C:$Z,10,FALSE)</f>
        <v>0</v>
      </c>
      <c r="BR11" s="9">
        <f>VLOOKUP($C11,'Apprenticeship Details'!$C:$Z,11,FALSE)</f>
        <v>0</v>
      </c>
      <c r="BS11" s="9">
        <f>VLOOKUP($C11,'Apprenticeship Details'!$C:$Z,12,FALSE)</f>
        <v>0</v>
      </c>
      <c r="BT11" s="9">
        <f>VLOOKUP($C11,'Apprenticeship Details'!$C:$Z,13,FALSE)</f>
        <v>0</v>
      </c>
      <c r="BU11" s="9">
        <f>VLOOKUP($C11,'Apprenticeship Details'!$C:$Z,14,FALSE)</f>
        <v>0</v>
      </c>
      <c r="BV11" s="9">
        <f>VLOOKUP($C11,'Apprenticeship Details'!$C:$Z,15,FALSE)</f>
        <v>0</v>
      </c>
      <c r="BW11" s="9">
        <f>VLOOKUP($C11,'Apprenticeship Details'!$C:$Z,16,FALSE)</f>
        <v>0</v>
      </c>
      <c r="BX11" s="9">
        <f>VLOOKUP($C11,'Apprenticeship Details'!$C:$Z,17,FALSE)</f>
        <v>0</v>
      </c>
      <c r="BY11" s="9">
        <f>VLOOKUP($C11,'Apprenticeship Details'!$C:$Z,18,FALSE)</f>
        <v>0</v>
      </c>
      <c r="BZ11" s="9">
        <f>VLOOKUP($C11,'Apprenticeship Details'!$C:$Z,19,FALSE)</f>
        <v>0</v>
      </c>
      <c r="CA11" s="9">
        <f>VLOOKUP($C11,'Apprenticeship Details'!$C:$Z,20,FALSE)</f>
        <v>0</v>
      </c>
      <c r="CB11" s="9">
        <f>VLOOKUP($C11,'Apprenticeship Details'!$C:$Z,21,FALSE)</f>
        <v>0</v>
      </c>
      <c r="CC11" s="9">
        <v>1</v>
      </c>
      <c r="CD11" s="9">
        <f>VLOOKUP($C11,'Apprenticeship Details'!$C:$Z,22,FALSE)</f>
        <v>0</v>
      </c>
      <c r="CE11" s="9">
        <f>VLOOKUP($C11,'Apprenticeship Details'!$C:$Z,23,FALSE)</f>
        <v>0</v>
      </c>
      <c r="CF11" s="30" t="str">
        <f>IF(ISERROR(#REF!),"No","Yes")</f>
        <v>No</v>
      </c>
      <c r="CG11" s="9">
        <f t="shared" si="3"/>
        <v>0</v>
      </c>
    </row>
    <row r="12" spans="1:85" x14ac:dyDescent="0.25">
      <c r="B12" s="9" t="e">
        <f>VLOOKUP('Apprenticeship Details'!$B12,'Training Site Details'!$A$2:$B$11,2,FALSE)</f>
        <v>#N/A</v>
      </c>
      <c r="C12" s="9" t="str">
        <f>'Apprenticeship Details'!C12</f>
        <v>11</v>
      </c>
      <c r="D12" s="2"/>
      <c r="F12" s="9">
        <f>'Sponsor Details'!A$2</f>
        <v>0</v>
      </c>
      <c r="G12" s="9">
        <f>'Sponsor Details'!B$2</f>
        <v>0</v>
      </c>
      <c r="H12" s="9">
        <f>'Sponsor Details'!C$2</f>
        <v>0</v>
      </c>
      <c r="I12" s="9">
        <f>'Sponsor Details'!D$2</f>
        <v>0</v>
      </c>
      <c r="J12" s="9">
        <f>'Sponsor Details'!E$2</f>
        <v>0</v>
      </c>
      <c r="K12" s="9">
        <f>'Sponsor Details'!F$2</f>
        <v>0</v>
      </c>
      <c r="L12" s="9">
        <f>'Sponsor Details'!H$2</f>
        <v>0</v>
      </c>
      <c r="M12" s="9">
        <f>'Sponsor Details'!I$2</f>
        <v>0</v>
      </c>
      <c r="N12" s="9">
        <f>'Sponsor Details'!G$2</f>
        <v>0</v>
      </c>
      <c r="O12" s="9">
        <f>'Sponsor Details'!W$2</f>
        <v>99</v>
      </c>
      <c r="P12" s="9" t="str">
        <f>'Sponsor Details'!J$2</f>
        <v>National Apprenticeship</v>
      </c>
      <c r="Q12" s="9">
        <f>'Sponsor Details'!K$2</f>
        <v>0</v>
      </c>
      <c r="R12" s="9">
        <f>'Sponsor Details'!L$2</f>
        <v>0</v>
      </c>
      <c r="S12" s="9">
        <f>'Sponsor Details'!M$2</f>
        <v>0</v>
      </c>
      <c r="T12" s="9">
        <f>'Sponsor Details'!N$2</f>
        <v>0</v>
      </c>
      <c r="U12" s="9">
        <f>'Sponsor Details'!O$2</f>
        <v>0</v>
      </c>
      <c r="Y12" s="9">
        <f>'Sponsor Details'!P$2</f>
        <v>0</v>
      </c>
      <c r="Z12" s="9">
        <f>'Sponsor Details'!Q$2</f>
        <v>0</v>
      </c>
      <c r="AA12" s="9">
        <f>'Sponsor Details'!R$2</f>
        <v>0</v>
      </c>
      <c r="AB12" s="9">
        <f>'Sponsor Details'!S$2</f>
        <v>0</v>
      </c>
      <c r="AC12" s="9">
        <f>'Sponsor Details'!T$2</f>
        <v>0</v>
      </c>
      <c r="AD12" s="9"/>
      <c r="AF12" s="9" t="e">
        <f>'Sponsor Details'!#REF!</f>
        <v>#REF!</v>
      </c>
      <c r="AG12" s="9" t="str">
        <f t="shared" si="0"/>
        <v>N</v>
      </c>
      <c r="AH12" s="9" t="b">
        <f t="shared" si="1"/>
        <v>0</v>
      </c>
      <c r="AI12" s="9" t="str">
        <f t="shared" si="2"/>
        <v>N</v>
      </c>
      <c r="AM12" s="9" t="e">
        <f>VLOOKUP($B12,'Training Site Details'!$B$2:$R$11,2,FALSE)</f>
        <v>#N/A</v>
      </c>
      <c r="AN12" s="9" t="e">
        <f>VLOOKUP($B12,'Training Site Details'!$B$2:$R$11,3,FALSE)</f>
        <v>#N/A</v>
      </c>
      <c r="AO12" s="9" t="e">
        <f>VLOOKUP($B12,'Training Site Details'!$B$2:$R$11,4,FALSE)</f>
        <v>#N/A</v>
      </c>
      <c r="AP12" s="9" t="e">
        <f>VLOOKUP($B12,'Training Site Details'!$B$2:$R$11,5,FALSE)</f>
        <v>#N/A</v>
      </c>
      <c r="AQ12" s="9" t="e">
        <f>VLOOKUP($B12,'Training Site Details'!$B$2:$R$11,6,FALSE)</f>
        <v>#N/A</v>
      </c>
      <c r="AR12" s="9" t="e">
        <f>VLOOKUP($B12,'Training Site Details'!$B$2:$R$11,7,FALSE)</f>
        <v>#N/A</v>
      </c>
      <c r="AS12" s="9" t="e">
        <f>VLOOKUP($B12,'Training Site Details'!$B$2:$R$11,8,FALSE)</f>
        <v>#N/A</v>
      </c>
      <c r="AT12" s="9" t="e">
        <f>VLOOKUP($B12,'Training Site Details'!$B$2:$R$11,9,FALSE)</f>
        <v>#N/A</v>
      </c>
      <c r="AU12" s="9" t="e">
        <f>VLOOKUP($B12,'Training Site Details'!$B$2:$R$11,10,FALSE)</f>
        <v>#N/A</v>
      </c>
      <c r="AV12" s="9" t="e">
        <f>VLOOKUP($B12,'Training Site Details'!$B$2:$R$11,11,FALSE)</f>
        <v>#N/A</v>
      </c>
      <c r="AW12" s="9" t="e">
        <f>VLOOKUP($B12,'Training Site Details'!$B$2:$R$11,12,FALSE)</f>
        <v>#N/A</v>
      </c>
      <c r="AX12" s="9" t="e">
        <f>VLOOKUP($B12,'Training Site Details'!$B$2:$R$11,13,FALSE)</f>
        <v>#N/A</v>
      </c>
      <c r="AY12" s="9" t="e">
        <f>VLOOKUP($B12,'Training Site Details'!$B$2:$R$11,14,FALSE)</f>
        <v>#N/A</v>
      </c>
      <c r="AZ12" s="9" t="e">
        <f>VLOOKUP($B12,'Training Site Details'!$B$2:$R$11,15,FALSE)</f>
        <v>#N/A</v>
      </c>
      <c r="BA12" s="9" t="e">
        <f>VLOOKUP($B12,'Training Site Details'!$B$2:$R$11,16,FALSE)</f>
        <v>#N/A</v>
      </c>
      <c r="BB12" s="9" t="e">
        <f>VLOOKUP($B12,'Training Site Details'!$B$2:$R$11,17,FALSE)</f>
        <v>#N/A</v>
      </c>
      <c r="BC12" s="9" t="e">
        <f>VLOOKUP($B12,'Training Site Details'!$B$2:$S$11,18,FALSE)</f>
        <v>#N/A</v>
      </c>
      <c r="BD12" s="9" t="e">
        <f>VLOOKUP($B12,'Training Site Details'!$B$2:$U$11,19,FALSE)</f>
        <v>#N/A</v>
      </c>
      <c r="BE12" s="9" t="e">
        <f>VLOOKUP($B12,'Training Site Details'!$B$2:$U$11,20,FALSE)</f>
        <v>#N/A</v>
      </c>
      <c r="BF12" s="9" t="e">
        <f>VLOOKUP($B12,'Training Site Details'!$B$2:$U$11,21,FALSE)</f>
        <v>#N/A</v>
      </c>
      <c r="BH12" s="9">
        <f>'Apprenticeship Details'!$A12</f>
        <v>0</v>
      </c>
      <c r="BI12" s="9">
        <f>VLOOKUP(C12,'Apprenticeship Details'!$C:$E,2,FALSE)</f>
        <v>0</v>
      </c>
      <c r="BJ12" s="9">
        <f>VLOOKUP($C12,'Apprenticeship Details'!$C:$X,3,FALSE)</f>
        <v>0</v>
      </c>
      <c r="BK12" s="9">
        <f>VLOOKUP($C12,'Apprenticeship Details'!$C:$X,4,FALSE)</f>
        <v>0</v>
      </c>
      <c r="BL12" s="9" t="e">
        <f>VLOOKUP($C12,'Apprenticeship Details'!$C:$X,5,FALSE)</f>
        <v>#N/A</v>
      </c>
      <c r="BM12" s="9">
        <f>VLOOKUP($C12,'Apprenticeship Details'!$C:$X,6,FALSE)</f>
        <v>0</v>
      </c>
      <c r="BN12" s="9">
        <f>VLOOKUP($C12,'Apprenticeship Details'!$C:$Z,7,FALSE)</f>
        <v>0</v>
      </c>
      <c r="BO12" s="9">
        <f>VLOOKUP($C12,'Apprenticeship Details'!$C:$Z,8,FALSE)</f>
        <v>0</v>
      </c>
      <c r="BP12" s="9">
        <f>VLOOKUP($C12,'Apprenticeship Details'!$C:$Z,9,FALSE)</f>
        <v>0</v>
      </c>
      <c r="BQ12" s="9">
        <f>VLOOKUP($C12,'Apprenticeship Details'!$C:$Z,10,FALSE)</f>
        <v>0</v>
      </c>
      <c r="BR12" s="9">
        <f>VLOOKUP($C12,'Apprenticeship Details'!$C:$Z,11,FALSE)</f>
        <v>0</v>
      </c>
      <c r="BS12" s="9">
        <f>VLOOKUP($C12,'Apprenticeship Details'!$C:$Z,12,FALSE)</f>
        <v>0</v>
      </c>
      <c r="BT12" s="9">
        <f>VLOOKUP($C12,'Apprenticeship Details'!$C:$Z,13,FALSE)</f>
        <v>0</v>
      </c>
      <c r="BU12" s="9">
        <f>VLOOKUP($C12,'Apprenticeship Details'!$C:$Z,14,FALSE)</f>
        <v>0</v>
      </c>
      <c r="BV12" s="9">
        <f>VLOOKUP($C12,'Apprenticeship Details'!$C:$Z,15,FALSE)</f>
        <v>0</v>
      </c>
      <c r="BW12" s="9">
        <f>VLOOKUP($C12,'Apprenticeship Details'!$C:$Z,16,FALSE)</f>
        <v>0</v>
      </c>
      <c r="BX12" s="9">
        <f>VLOOKUP($C12,'Apprenticeship Details'!$C:$Z,17,FALSE)</f>
        <v>0</v>
      </c>
      <c r="BY12" s="9">
        <f>VLOOKUP($C12,'Apprenticeship Details'!$C:$Z,18,FALSE)</f>
        <v>0</v>
      </c>
      <c r="BZ12" s="9">
        <f>VLOOKUP($C12,'Apprenticeship Details'!$C:$Z,19,FALSE)</f>
        <v>0</v>
      </c>
      <c r="CA12" s="9">
        <f>VLOOKUP($C12,'Apprenticeship Details'!$C:$Z,20,FALSE)</f>
        <v>0</v>
      </c>
      <c r="CB12" s="9">
        <f>VLOOKUP($C12,'Apprenticeship Details'!$C:$Z,21,FALSE)</f>
        <v>0</v>
      </c>
      <c r="CC12" s="9">
        <v>1</v>
      </c>
      <c r="CD12" s="9">
        <f>VLOOKUP($C12,'Apprenticeship Details'!$C:$Z,22,FALSE)</f>
        <v>0</v>
      </c>
      <c r="CE12" s="9">
        <f>VLOOKUP($C12,'Apprenticeship Details'!$C:$Z,23,FALSE)</f>
        <v>0</v>
      </c>
      <c r="CF12" s="30" t="str">
        <f>IF(ISERROR(#REF!),"No","Yes")</f>
        <v>No</v>
      </c>
      <c r="CG12" s="9">
        <f t="shared" si="3"/>
        <v>0</v>
      </c>
    </row>
    <row r="13" spans="1:85" x14ac:dyDescent="0.25">
      <c r="B13" s="9" t="e">
        <f>VLOOKUP('Apprenticeship Details'!$B13,'Training Site Details'!$A$2:$B$11,2,FALSE)</f>
        <v>#N/A</v>
      </c>
      <c r="C13" s="9" t="str">
        <f>'Apprenticeship Details'!C13</f>
        <v>12</v>
      </c>
      <c r="D13" s="2"/>
      <c r="F13" s="9">
        <f>'Sponsor Details'!A$2</f>
        <v>0</v>
      </c>
      <c r="G13" s="9">
        <f>'Sponsor Details'!B$2</f>
        <v>0</v>
      </c>
      <c r="H13" s="9">
        <f>'Sponsor Details'!C$2</f>
        <v>0</v>
      </c>
      <c r="I13" s="9">
        <f>'Sponsor Details'!D$2</f>
        <v>0</v>
      </c>
      <c r="J13" s="9">
        <f>'Sponsor Details'!E$2</f>
        <v>0</v>
      </c>
      <c r="K13" s="9">
        <f>'Sponsor Details'!F$2</f>
        <v>0</v>
      </c>
      <c r="L13" s="9">
        <f>'Sponsor Details'!H$2</f>
        <v>0</v>
      </c>
      <c r="M13" s="9">
        <f>'Sponsor Details'!I$2</f>
        <v>0</v>
      </c>
      <c r="N13" s="9">
        <f>'Sponsor Details'!G$2</f>
        <v>0</v>
      </c>
      <c r="O13" s="9">
        <f>'Sponsor Details'!W$2</f>
        <v>99</v>
      </c>
      <c r="P13" s="9" t="str">
        <f>'Sponsor Details'!J$2</f>
        <v>National Apprenticeship</v>
      </c>
      <c r="Q13" s="9">
        <f>'Sponsor Details'!K$2</f>
        <v>0</v>
      </c>
      <c r="R13" s="9">
        <f>'Sponsor Details'!L$2</f>
        <v>0</v>
      </c>
      <c r="S13" s="9">
        <f>'Sponsor Details'!M$2</f>
        <v>0</v>
      </c>
      <c r="T13" s="9">
        <f>'Sponsor Details'!N$2</f>
        <v>0</v>
      </c>
      <c r="U13" s="9">
        <f>'Sponsor Details'!O$2</f>
        <v>0</v>
      </c>
      <c r="Y13" s="9">
        <f>'Sponsor Details'!P$2</f>
        <v>0</v>
      </c>
      <c r="Z13" s="9">
        <f>'Sponsor Details'!Q$2</f>
        <v>0</v>
      </c>
      <c r="AA13" s="9">
        <f>'Sponsor Details'!R$2</f>
        <v>0</v>
      </c>
      <c r="AB13" s="9">
        <f>'Sponsor Details'!S$2</f>
        <v>0</v>
      </c>
      <c r="AC13" s="9">
        <f>'Sponsor Details'!T$2</f>
        <v>0</v>
      </c>
      <c r="AD13" s="9"/>
      <c r="AF13" s="9" t="e">
        <f>'Sponsor Details'!#REF!</f>
        <v>#REF!</v>
      </c>
      <c r="AG13" s="9" t="str">
        <f t="shared" si="0"/>
        <v>N</v>
      </c>
      <c r="AH13" s="9" t="b">
        <f t="shared" si="1"/>
        <v>0</v>
      </c>
      <c r="AI13" s="9" t="str">
        <f t="shared" si="2"/>
        <v>N</v>
      </c>
      <c r="AM13" s="9" t="e">
        <f>VLOOKUP($B13,'Training Site Details'!$B$2:$R$11,2,FALSE)</f>
        <v>#N/A</v>
      </c>
      <c r="AN13" s="9" t="e">
        <f>VLOOKUP($B13,'Training Site Details'!$B$2:$R$11,3,FALSE)</f>
        <v>#N/A</v>
      </c>
      <c r="AO13" s="9" t="e">
        <f>VLOOKUP($B13,'Training Site Details'!$B$2:$R$11,4,FALSE)</f>
        <v>#N/A</v>
      </c>
      <c r="AP13" s="9" t="e">
        <f>VLOOKUP($B13,'Training Site Details'!$B$2:$R$11,5,FALSE)</f>
        <v>#N/A</v>
      </c>
      <c r="AQ13" s="9" t="e">
        <f>VLOOKUP($B13,'Training Site Details'!$B$2:$R$11,6,FALSE)</f>
        <v>#N/A</v>
      </c>
      <c r="AR13" s="9" t="e">
        <f>VLOOKUP($B13,'Training Site Details'!$B$2:$R$11,7,FALSE)</f>
        <v>#N/A</v>
      </c>
      <c r="AS13" s="9" t="e">
        <f>VLOOKUP($B13,'Training Site Details'!$B$2:$R$11,8,FALSE)</f>
        <v>#N/A</v>
      </c>
      <c r="AT13" s="9" t="e">
        <f>VLOOKUP($B13,'Training Site Details'!$B$2:$R$11,9,FALSE)</f>
        <v>#N/A</v>
      </c>
      <c r="AU13" s="9" t="e">
        <f>VLOOKUP($B13,'Training Site Details'!$B$2:$R$11,10,FALSE)</f>
        <v>#N/A</v>
      </c>
      <c r="AV13" s="9" t="e">
        <f>VLOOKUP($B13,'Training Site Details'!$B$2:$R$11,11,FALSE)</f>
        <v>#N/A</v>
      </c>
      <c r="AW13" s="9" t="e">
        <f>VLOOKUP($B13,'Training Site Details'!$B$2:$R$11,12,FALSE)</f>
        <v>#N/A</v>
      </c>
      <c r="AX13" s="9" t="e">
        <f>VLOOKUP($B13,'Training Site Details'!$B$2:$R$11,13,FALSE)</f>
        <v>#N/A</v>
      </c>
      <c r="AY13" s="9" t="e">
        <f>VLOOKUP($B13,'Training Site Details'!$B$2:$R$11,14,FALSE)</f>
        <v>#N/A</v>
      </c>
      <c r="AZ13" s="9" t="e">
        <f>VLOOKUP($B13,'Training Site Details'!$B$2:$R$11,15,FALSE)</f>
        <v>#N/A</v>
      </c>
      <c r="BA13" s="9" t="e">
        <f>VLOOKUP($B13,'Training Site Details'!$B$2:$R$11,16,FALSE)</f>
        <v>#N/A</v>
      </c>
      <c r="BB13" s="9" t="e">
        <f>VLOOKUP($B13,'Training Site Details'!$B$2:$R$11,17,FALSE)</f>
        <v>#N/A</v>
      </c>
      <c r="BC13" s="9" t="e">
        <f>VLOOKUP($B13,'Training Site Details'!$B$2:$S$11,18,FALSE)</f>
        <v>#N/A</v>
      </c>
      <c r="BD13" s="9" t="e">
        <f>VLOOKUP($B13,'Training Site Details'!$B$2:$U$11,19,FALSE)</f>
        <v>#N/A</v>
      </c>
      <c r="BE13" s="9" t="e">
        <f>VLOOKUP($B13,'Training Site Details'!$B$2:$U$11,20,FALSE)</f>
        <v>#N/A</v>
      </c>
      <c r="BF13" s="9" t="e">
        <f>VLOOKUP($B13,'Training Site Details'!$B$2:$U$11,21,FALSE)</f>
        <v>#N/A</v>
      </c>
      <c r="BH13" s="9">
        <f>'Apprenticeship Details'!$A13</f>
        <v>0</v>
      </c>
      <c r="BI13" s="9">
        <f>VLOOKUP(C13,'Apprenticeship Details'!$C:$E,2,FALSE)</f>
        <v>0</v>
      </c>
      <c r="BJ13" s="9">
        <f>VLOOKUP($C13,'Apprenticeship Details'!$C:$X,3,FALSE)</f>
        <v>0</v>
      </c>
      <c r="BK13" s="9">
        <f>VLOOKUP($C13,'Apprenticeship Details'!$C:$X,4,FALSE)</f>
        <v>0</v>
      </c>
      <c r="BL13" s="9" t="e">
        <f>VLOOKUP($C13,'Apprenticeship Details'!$C:$X,5,FALSE)</f>
        <v>#N/A</v>
      </c>
      <c r="BM13" s="9">
        <f>VLOOKUP($C13,'Apprenticeship Details'!$C:$X,6,FALSE)</f>
        <v>0</v>
      </c>
      <c r="BN13" s="9">
        <f>VLOOKUP($C13,'Apprenticeship Details'!$C:$Z,7,FALSE)</f>
        <v>0</v>
      </c>
      <c r="BO13" s="9">
        <f>VLOOKUP($C13,'Apprenticeship Details'!$C:$Z,8,FALSE)</f>
        <v>0</v>
      </c>
      <c r="BP13" s="9">
        <f>VLOOKUP($C13,'Apprenticeship Details'!$C:$Z,9,FALSE)</f>
        <v>0</v>
      </c>
      <c r="BQ13" s="9">
        <f>VLOOKUP($C13,'Apprenticeship Details'!$C:$Z,10,FALSE)</f>
        <v>0</v>
      </c>
      <c r="BR13" s="9">
        <f>VLOOKUP($C13,'Apprenticeship Details'!$C:$Z,11,FALSE)</f>
        <v>0</v>
      </c>
      <c r="BS13" s="9">
        <f>VLOOKUP($C13,'Apprenticeship Details'!$C:$Z,12,FALSE)</f>
        <v>0</v>
      </c>
      <c r="BT13" s="9">
        <f>VLOOKUP($C13,'Apprenticeship Details'!$C:$Z,13,FALSE)</f>
        <v>0</v>
      </c>
      <c r="BU13" s="9">
        <f>VLOOKUP($C13,'Apprenticeship Details'!$C:$Z,14,FALSE)</f>
        <v>0</v>
      </c>
      <c r="BV13" s="9">
        <f>VLOOKUP($C13,'Apprenticeship Details'!$C:$Z,15,FALSE)</f>
        <v>0</v>
      </c>
      <c r="BW13" s="9">
        <f>VLOOKUP($C13,'Apprenticeship Details'!$C:$Z,16,FALSE)</f>
        <v>0</v>
      </c>
      <c r="BX13" s="9">
        <f>VLOOKUP($C13,'Apprenticeship Details'!$C:$Z,17,FALSE)</f>
        <v>0</v>
      </c>
      <c r="BY13" s="9">
        <f>VLOOKUP($C13,'Apprenticeship Details'!$C:$Z,18,FALSE)</f>
        <v>0</v>
      </c>
      <c r="BZ13" s="9">
        <f>VLOOKUP($C13,'Apprenticeship Details'!$C:$Z,19,FALSE)</f>
        <v>0</v>
      </c>
      <c r="CA13" s="9">
        <f>VLOOKUP($C13,'Apprenticeship Details'!$C:$Z,20,FALSE)</f>
        <v>0</v>
      </c>
      <c r="CB13" s="9">
        <f>VLOOKUP($C13,'Apprenticeship Details'!$C:$Z,21,FALSE)</f>
        <v>0</v>
      </c>
      <c r="CC13" s="9">
        <v>1</v>
      </c>
      <c r="CD13" s="9">
        <f>VLOOKUP($C13,'Apprenticeship Details'!$C:$Z,22,FALSE)</f>
        <v>0</v>
      </c>
      <c r="CE13" s="9">
        <f>VLOOKUP($C13,'Apprenticeship Details'!$C:$Z,23,FALSE)</f>
        <v>0</v>
      </c>
      <c r="CF13" s="30" t="str">
        <f>IF(ISERROR(#REF!),"No","Yes")</f>
        <v>No</v>
      </c>
      <c r="CG13" s="9">
        <f t="shared" si="3"/>
        <v>0</v>
      </c>
    </row>
    <row r="14" spans="1:85" x14ac:dyDescent="0.25">
      <c r="B14" s="9" t="e">
        <f>VLOOKUP('Apprenticeship Details'!$B14,'Training Site Details'!$A$2:$B$11,2,FALSE)</f>
        <v>#N/A</v>
      </c>
      <c r="C14" s="9" t="str">
        <f>'Apprenticeship Details'!C14</f>
        <v>13</v>
      </c>
      <c r="D14" s="2"/>
      <c r="F14" s="9">
        <f>'Sponsor Details'!A$2</f>
        <v>0</v>
      </c>
      <c r="G14" s="9">
        <f>'Sponsor Details'!B$2</f>
        <v>0</v>
      </c>
      <c r="H14" s="9">
        <f>'Sponsor Details'!C$2</f>
        <v>0</v>
      </c>
      <c r="I14" s="9">
        <f>'Sponsor Details'!D$2</f>
        <v>0</v>
      </c>
      <c r="J14" s="9">
        <f>'Sponsor Details'!E$2</f>
        <v>0</v>
      </c>
      <c r="K14" s="9">
        <f>'Sponsor Details'!F$2</f>
        <v>0</v>
      </c>
      <c r="L14" s="9">
        <f>'Sponsor Details'!H$2</f>
        <v>0</v>
      </c>
      <c r="M14" s="9">
        <f>'Sponsor Details'!I$2</f>
        <v>0</v>
      </c>
      <c r="N14" s="9">
        <f>'Sponsor Details'!G$2</f>
        <v>0</v>
      </c>
      <c r="O14" s="9">
        <f>'Sponsor Details'!W$2</f>
        <v>99</v>
      </c>
      <c r="P14" s="9" t="str">
        <f>'Sponsor Details'!J$2</f>
        <v>National Apprenticeship</v>
      </c>
      <c r="Q14" s="9">
        <f>'Sponsor Details'!K$2</f>
        <v>0</v>
      </c>
      <c r="R14" s="9">
        <f>'Sponsor Details'!L$2</f>
        <v>0</v>
      </c>
      <c r="S14" s="9">
        <f>'Sponsor Details'!M$2</f>
        <v>0</v>
      </c>
      <c r="T14" s="9">
        <f>'Sponsor Details'!N$2</f>
        <v>0</v>
      </c>
      <c r="U14" s="9">
        <f>'Sponsor Details'!O$2</f>
        <v>0</v>
      </c>
      <c r="Y14" s="9">
        <f>'Sponsor Details'!P$2</f>
        <v>0</v>
      </c>
      <c r="Z14" s="9">
        <f>'Sponsor Details'!Q$2</f>
        <v>0</v>
      </c>
      <c r="AA14" s="9">
        <f>'Sponsor Details'!R$2</f>
        <v>0</v>
      </c>
      <c r="AB14" s="9">
        <f>'Sponsor Details'!S$2</f>
        <v>0</v>
      </c>
      <c r="AC14" s="9">
        <f>'Sponsor Details'!T$2</f>
        <v>0</v>
      </c>
      <c r="AD14" s="9"/>
      <c r="AF14" s="9" t="e">
        <f>'Sponsor Details'!#REF!</f>
        <v>#REF!</v>
      </c>
      <c r="AG14" s="9" t="str">
        <f t="shared" si="0"/>
        <v>N</v>
      </c>
      <c r="AH14" s="9" t="b">
        <f t="shared" si="1"/>
        <v>0</v>
      </c>
      <c r="AI14" s="9" t="str">
        <f t="shared" si="2"/>
        <v>N</v>
      </c>
      <c r="AM14" s="9" t="e">
        <f>VLOOKUP($B14,'Training Site Details'!$B$2:$R$11,2,FALSE)</f>
        <v>#N/A</v>
      </c>
      <c r="AN14" s="9" t="e">
        <f>VLOOKUP($B14,'Training Site Details'!$B$2:$R$11,3,FALSE)</f>
        <v>#N/A</v>
      </c>
      <c r="AO14" s="9" t="e">
        <f>VLOOKUP($B14,'Training Site Details'!$B$2:$R$11,4,FALSE)</f>
        <v>#N/A</v>
      </c>
      <c r="AP14" s="9" t="e">
        <f>VLOOKUP($B14,'Training Site Details'!$B$2:$R$11,5,FALSE)</f>
        <v>#N/A</v>
      </c>
      <c r="AQ14" s="9" t="e">
        <f>VLOOKUP($B14,'Training Site Details'!$B$2:$R$11,6,FALSE)</f>
        <v>#N/A</v>
      </c>
      <c r="AR14" s="9" t="e">
        <f>VLOOKUP($B14,'Training Site Details'!$B$2:$R$11,7,FALSE)</f>
        <v>#N/A</v>
      </c>
      <c r="AS14" s="9" t="e">
        <f>VLOOKUP($B14,'Training Site Details'!$B$2:$R$11,8,FALSE)</f>
        <v>#N/A</v>
      </c>
      <c r="AT14" s="9" t="e">
        <f>VLOOKUP($B14,'Training Site Details'!$B$2:$R$11,9,FALSE)</f>
        <v>#N/A</v>
      </c>
      <c r="AU14" s="9" t="e">
        <f>VLOOKUP($B14,'Training Site Details'!$B$2:$R$11,10,FALSE)</f>
        <v>#N/A</v>
      </c>
      <c r="AV14" s="9" t="e">
        <f>VLOOKUP($B14,'Training Site Details'!$B$2:$R$11,11,FALSE)</f>
        <v>#N/A</v>
      </c>
      <c r="AW14" s="9" t="e">
        <f>VLOOKUP($B14,'Training Site Details'!$B$2:$R$11,12,FALSE)</f>
        <v>#N/A</v>
      </c>
      <c r="AX14" s="9" t="e">
        <f>VLOOKUP($B14,'Training Site Details'!$B$2:$R$11,13,FALSE)</f>
        <v>#N/A</v>
      </c>
      <c r="AY14" s="9" t="e">
        <f>VLOOKUP($B14,'Training Site Details'!$B$2:$R$11,14,FALSE)</f>
        <v>#N/A</v>
      </c>
      <c r="AZ14" s="9" t="e">
        <f>VLOOKUP($B14,'Training Site Details'!$B$2:$R$11,15,FALSE)</f>
        <v>#N/A</v>
      </c>
      <c r="BA14" s="9" t="e">
        <f>VLOOKUP($B14,'Training Site Details'!$B$2:$R$11,16,FALSE)</f>
        <v>#N/A</v>
      </c>
      <c r="BB14" s="9" t="e">
        <f>VLOOKUP($B14,'Training Site Details'!$B$2:$R$11,17,FALSE)</f>
        <v>#N/A</v>
      </c>
      <c r="BC14" s="9" t="e">
        <f>VLOOKUP($B14,'Training Site Details'!$B$2:$S$11,18,FALSE)</f>
        <v>#N/A</v>
      </c>
      <c r="BD14" s="9" t="e">
        <f>VLOOKUP($B14,'Training Site Details'!$B$2:$U$11,19,FALSE)</f>
        <v>#N/A</v>
      </c>
      <c r="BE14" s="9" t="e">
        <f>VLOOKUP($B14,'Training Site Details'!$B$2:$U$11,20,FALSE)</f>
        <v>#N/A</v>
      </c>
      <c r="BF14" s="9" t="e">
        <f>VLOOKUP($B14,'Training Site Details'!$B$2:$U$11,21,FALSE)</f>
        <v>#N/A</v>
      </c>
      <c r="BH14" s="9">
        <f>'Apprenticeship Details'!$A14</f>
        <v>0</v>
      </c>
      <c r="BI14" s="9">
        <f>VLOOKUP(C14,'Apprenticeship Details'!$C:$E,2,FALSE)</f>
        <v>0</v>
      </c>
      <c r="BJ14" s="9">
        <f>VLOOKUP($C14,'Apprenticeship Details'!$C:$X,3,FALSE)</f>
        <v>0</v>
      </c>
      <c r="BK14" s="9">
        <f>VLOOKUP($C14,'Apprenticeship Details'!$C:$X,4,FALSE)</f>
        <v>0</v>
      </c>
      <c r="BL14" s="9" t="e">
        <f>VLOOKUP($C14,'Apprenticeship Details'!$C:$X,5,FALSE)</f>
        <v>#N/A</v>
      </c>
      <c r="BM14" s="9">
        <f>VLOOKUP($C14,'Apprenticeship Details'!$C:$X,6,FALSE)</f>
        <v>0</v>
      </c>
      <c r="BN14" s="9">
        <f>VLOOKUP($C14,'Apprenticeship Details'!$C:$Z,7,FALSE)</f>
        <v>0</v>
      </c>
      <c r="BO14" s="9">
        <f>VLOOKUP($C14,'Apprenticeship Details'!$C:$Z,8,FALSE)</f>
        <v>0</v>
      </c>
      <c r="BP14" s="9">
        <f>VLOOKUP($C14,'Apprenticeship Details'!$C:$Z,9,FALSE)</f>
        <v>0</v>
      </c>
      <c r="BQ14" s="9">
        <f>VLOOKUP($C14,'Apprenticeship Details'!$C:$Z,10,FALSE)</f>
        <v>0</v>
      </c>
      <c r="BR14" s="9">
        <f>VLOOKUP($C14,'Apprenticeship Details'!$C:$Z,11,FALSE)</f>
        <v>0</v>
      </c>
      <c r="BS14" s="9">
        <f>VLOOKUP($C14,'Apprenticeship Details'!$C:$Z,12,FALSE)</f>
        <v>0</v>
      </c>
      <c r="BT14" s="9">
        <f>VLOOKUP($C14,'Apprenticeship Details'!$C:$Z,13,FALSE)</f>
        <v>0</v>
      </c>
      <c r="BU14" s="9">
        <f>VLOOKUP($C14,'Apprenticeship Details'!$C:$Z,14,FALSE)</f>
        <v>0</v>
      </c>
      <c r="BV14" s="9">
        <f>VLOOKUP($C14,'Apprenticeship Details'!$C:$Z,15,FALSE)</f>
        <v>0</v>
      </c>
      <c r="BW14" s="9">
        <f>VLOOKUP($C14,'Apprenticeship Details'!$C:$Z,16,FALSE)</f>
        <v>0</v>
      </c>
      <c r="BX14" s="9">
        <f>VLOOKUP($C14,'Apprenticeship Details'!$C:$Z,17,FALSE)</f>
        <v>0</v>
      </c>
      <c r="BY14" s="9">
        <f>VLOOKUP($C14,'Apprenticeship Details'!$C:$Z,18,FALSE)</f>
        <v>0</v>
      </c>
      <c r="BZ14" s="9">
        <f>VLOOKUP($C14,'Apprenticeship Details'!$C:$Z,19,FALSE)</f>
        <v>0</v>
      </c>
      <c r="CA14" s="9">
        <f>VLOOKUP($C14,'Apprenticeship Details'!$C:$Z,20,FALSE)</f>
        <v>0</v>
      </c>
      <c r="CB14" s="9">
        <f>VLOOKUP($C14,'Apprenticeship Details'!$C:$Z,21,FALSE)</f>
        <v>0</v>
      </c>
      <c r="CC14" s="9">
        <v>1</v>
      </c>
      <c r="CD14" s="9">
        <f>VLOOKUP($C14,'Apprenticeship Details'!$C:$Z,22,FALSE)</f>
        <v>0</v>
      </c>
      <c r="CE14" s="9">
        <f>VLOOKUP($C14,'Apprenticeship Details'!$C:$Z,23,FALSE)</f>
        <v>0</v>
      </c>
      <c r="CF14" s="30" t="str">
        <f>IF(ISERROR(#REF!),"No","Yes")</f>
        <v>No</v>
      </c>
      <c r="CG14" s="9">
        <f t="shared" si="3"/>
        <v>0</v>
      </c>
    </row>
    <row r="15" spans="1:85" x14ac:dyDescent="0.25">
      <c r="B15" s="9" t="e">
        <f>VLOOKUP('Apprenticeship Details'!$B15,'Training Site Details'!$A$2:$B$11,2,FALSE)</f>
        <v>#N/A</v>
      </c>
      <c r="C15" s="9" t="str">
        <f>'Apprenticeship Details'!C15</f>
        <v>14</v>
      </c>
      <c r="D15" s="2"/>
      <c r="F15" s="9">
        <f>'Sponsor Details'!A$2</f>
        <v>0</v>
      </c>
      <c r="G15" s="9">
        <f>'Sponsor Details'!B$2</f>
        <v>0</v>
      </c>
      <c r="H15" s="9">
        <f>'Sponsor Details'!C$2</f>
        <v>0</v>
      </c>
      <c r="I15" s="9">
        <f>'Sponsor Details'!D$2</f>
        <v>0</v>
      </c>
      <c r="J15" s="9">
        <f>'Sponsor Details'!E$2</f>
        <v>0</v>
      </c>
      <c r="K15" s="9">
        <f>'Sponsor Details'!F$2</f>
        <v>0</v>
      </c>
      <c r="L15" s="9">
        <f>'Sponsor Details'!H$2</f>
        <v>0</v>
      </c>
      <c r="M15" s="9">
        <f>'Sponsor Details'!I$2</f>
        <v>0</v>
      </c>
      <c r="N15" s="9">
        <f>'Sponsor Details'!G$2</f>
        <v>0</v>
      </c>
      <c r="O15" s="9">
        <f>'Sponsor Details'!W$2</f>
        <v>99</v>
      </c>
      <c r="P15" s="9" t="str">
        <f>'Sponsor Details'!J$2</f>
        <v>National Apprenticeship</v>
      </c>
      <c r="Q15" s="9">
        <f>'Sponsor Details'!K$2</f>
        <v>0</v>
      </c>
      <c r="R15" s="9">
        <f>'Sponsor Details'!L$2</f>
        <v>0</v>
      </c>
      <c r="S15" s="9">
        <f>'Sponsor Details'!M$2</f>
        <v>0</v>
      </c>
      <c r="T15" s="9">
        <f>'Sponsor Details'!N$2</f>
        <v>0</v>
      </c>
      <c r="U15" s="9">
        <f>'Sponsor Details'!O$2</f>
        <v>0</v>
      </c>
      <c r="Y15" s="9">
        <f>'Sponsor Details'!P$2</f>
        <v>0</v>
      </c>
      <c r="Z15" s="9">
        <f>'Sponsor Details'!Q$2</f>
        <v>0</v>
      </c>
      <c r="AA15" s="9">
        <f>'Sponsor Details'!R$2</f>
        <v>0</v>
      </c>
      <c r="AB15" s="9">
        <f>'Sponsor Details'!S$2</f>
        <v>0</v>
      </c>
      <c r="AC15" s="9">
        <f>'Sponsor Details'!T$2</f>
        <v>0</v>
      </c>
      <c r="AD15" s="9"/>
      <c r="AF15" s="9" t="e">
        <f>'Sponsor Details'!#REF!</f>
        <v>#REF!</v>
      </c>
      <c r="AG15" s="9" t="str">
        <f t="shared" si="0"/>
        <v>N</v>
      </c>
      <c r="AH15" s="9" t="b">
        <f t="shared" si="1"/>
        <v>0</v>
      </c>
      <c r="AI15" s="9" t="str">
        <f t="shared" si="2"/>
        <v>N</v>
      </c>
      <c r="AM15" s="9" t="e">
        <f>VLOOKUP($B15,'Training Site Details'!$B$2:$R$11,2,FALSE)</f>
        <v>#N/A</v>
      </c>
      <c r="AN15" s="9" t="e">
        <f>VLOOKUP($B15,'Training Site Details'!$B$2:$R$11,3,FALSE)</f>
        <v>#N/A</v>
      </c>
      <c r="AO15" s="9" t="e">
        <f>VLOOKUP($B15,'Training Site Details'!$B$2:$R$11,4,FALSE)</f>
        <v>#N/A</v>
      </c>
      <c r="AP15" s="9" t="e">
        <f>VLOOKUP($B15,'Training Site Details'!$B$2:$R$11,5,FALSE)</f>
        <v>#N/A</v>
      </c>
      <c r="AQ15" s="9" t="e">
        <f>VLOOKUP($B15,'Training Site Details'!$B$2:$R$11,6,FALSE)</f>
        <v>#N/A</v>
      </c>
      <c r="AR15" s="9" t="e">
        <f>VLOOKUP($B15,'Training Site Details'!$B$2:$R$11,7,FALSE)</f>
        <v>#N/A</v>
      </c>
      <c r="AS15" s="9" t="e">
        <f>VLOOKUP($B15,'Training Site Details'!$B$2:$R$11,8,FALSE)</f>
        <v>#N/A</v>
      </c>
      <c r="AT15" s="9" t="e">
        <f>VLOOKUP($B15,'Training Site Details'!$B$2:$R$11,9,FALSE)</f>
        <v>#N/A</v>
      </c>
      <c r="AU15" s="9" t="e">
        <f>VLOOKUP($B15,'Training Site Details'!$B$2:$R$11,10,FALSE)</f>
        <v>#N/A</v>
      </c>
      <c r="AV15" s="9" t="e">
        <f>VLOOKUP($B15,'Training Site Details'!$B$2:$R$11,11,FALSE)</f>
        <v>#N/A</v>
      </c>
      <c r="AW15" s="9" t="e">
        <f>VLOOKUP($B15,'Training Site Details'!$B$2:$R$11,12,FALSE)</f>
        <v>#N/A</v>
      </c>
      <c r="AX15" s="9" t="e">
        <f>VLOOKUP($B15,'Training Site Details'!$B$2:$R$11,13,FALSE)</f>
        <v>#N/A</v>
      </c>
      <c r="AY15" s="9" t="e">
        <f>VLOOKUP($B15,'Training Site Details'!$B$2:$R$11,14,FALSE)</f>
        <v>#N/A</v>
      </c>
      <c r="AZ15" s="9" t="e">
        <f>VLOOKUP($B15,'Training Site Details'!$B$2:$R$11,15,FALSE)</f>
        <v>#N/A</v>
      </c>
      <c r="BA15" s="9" t="e">
        <f>VLOOKUP($B15,'Training Site Details'!$B$2:$R$11,16,FALSE)</f>
        <v>#N/A</v>
      </c>
      <c r="BB15" s="9" t="e">
        <f>VLOOKUP($B15,'Training Site Details'!$B$2:$R$11,17,FALSE)</f>
        <v>#N/A</v>
      </c>
      <c r="BC15" s="9" t="e">
        <f>VLOOKUP($B15,'Training Site Details'!$B$2:$S$11,18,FALSE)</f>
        <v>#N/A</v>
      </c>
      <c r="BD15" s="9" t="e">
        <f>VLOOKUP($B15,'Training Site Details'!$B$2:$U$11,19,FALSE)</f>
        <v>#N/A</v>
      </c>
      <c r="BE15" s="9" t="e">
        <f>VLOOKUP($B15,'Training Site Details'!$B$2:$U$11,20,FALSE)</f>
        <v>#N/A</v>
      </c>
      <c r="BF15" s="9" t="e">
        <f>VLOOKUP($B15,'Training Site Details'!$B$2:$U$11,21,FALSE)</f>
        <v>#N/A</v>
      </c>
      <c r="BH15" s="9">
        <f>'Apprenticeship Details'!$A15</f>
        <v>0</v>
      </c>
      <c r="BI15" s="9">
        <f>VLOOKUP(C15,'Apprenticeship Details'!$C:$E,2,FALSE)</f>
        <v>0</v>
      </c>
      <c r="BJ15" s="9">
        <f>VLOOKUP($C15,'Apprenticeship Details'!$C:$X,3,FALSE)</f>
        <v>0</v>
      </c>
      <c r="BK15" s="9">
        <f>VLOOKUP($C15,'Apprenticeship Details'!$C:$X,4,FALSE)</f>
        <v>0</v>
      </c>
      <c r="BL15" s="9" t="e">
        <f>VLOOKUP($C15,'Apprenticeship Details'!$C:$X,5,FALSE)</f>
        <v>#N/A</v>
      </c>
      <c r="BM15" s="9">
        <f>VLOOKUP($C15,'Apprenticeship Details'!$C:$X,6,FALSE)</f>
        <v>0</v>
      </c>
      <c r="BN15" s="9">
        <f>VLOOKUP($C15,'Apprenticeship Details'!$C:$Z,7,FALSE)</f>
        <v>0</v>
      </c>
      <c r="BO15" s="9">
        <f>VLOOKUP($C15,'Apprenticeship Details'!$C:$Z,8,FALSE)</f>
        <v>0</v>
      </c>
      <c r="BP15" s="9">
        <f>VLOOKUP($C15,'Apprenticeship Details'!$C:$Z,9,FALSE)</f>
        <v>0</v>
      </c>
      <c r="BQ15" s="9">
        <f>VLOOKUP($C15,'Apprenticeship Details'!$C:$Z,10,FALSE)</f>
        <v>0</v>
      </c>
      <c r="BR15" s="9">
        <f>VLOOKUP($C15,'Apprenticeship Details'!$C:$Z,11,FALSE)</f>
        <v>0</v>
      </c>
      <c r="BS15" s="9">
        <f>VLOOKUP($C15,'Apprenticeship Details'!$C:$Z,12,FALSE)</f>
        <v>0</v>
      </c>
      <c r="BT15" s="9">
        <f>VLOOKUP($C15,'Apprenticeship Details'!$C:$Z,13,FALSE)</f>
        <v>0</v>
      </c>
      <c r="BU15" s="9">
        <f>VLOOKUP($C15,'Apprenticeship Details'!$C:$Z,14,FALSE)</f>
        <v>0</v>
      </c>
      <c r="BV15" s="9">
        <f>VLOOKUP($C15,'Apprenticeship Details'!$C:$Z,15,FALSE)</f>
        <v>0</v>
      </c>
      <c r="BW15" s="9">
        <f>VLOOKUP($C15,'Apprenticeship Details'!$C:$Z,16,FALSE)</f>
        <v>0</v>
      </c>
      <c r="BX15" s="9">
        <f>VLOOKUP($C15,'Apprenticeship Details'!$C:$Z,17,FALSE)</f>
        <v>0</v>
      </c>
      <c r="BY15" s="9">
        <f>VLOOKUP($C15,'Apprenticeship Details'!$C:$Z,18,FALSE)</f>
        <v>0</v>
      </c>
      <c r="BZ15" s="9">
        <f>VLOOKUP($C15,'Apprenticeship Details'!$C:$Z,19,FALSE)</f>
        <v>0</v>
      </c>
      <c r="CA15" s="9">
        <f>VLOOKUP($C15,'Apprenticeship Details'!$C:$Z,20,FALSE)</f>
        <v>0</v>
      </c>
      <c r="CB15" s="9">
        <f>VLOOKUP($C15,'Apprenticeship Details'!$C:$Z,21,FALSE)</f>
        <v>0</v>
      </c>
      <c r="CC15" s="9">
        <v>1</v>
      </c>
      <c r="CD15" s="9">
        <f>VLOOKUP($C15,'Apprenticeship Details'!$C:$Z,22,FALSE)</f>
        <v>0</v>
      </c>
      <c r="CE15" s="9">
        <f>VLOOKUP($C15,'Apprenticeship Details'!$C:$Z,23,FALSE)</f>
        <v>0</v>
      </c>
      <c r="CF15" s="30" t="str">
        <f>IF(ISERROR(#REF!),"No","Yes")</f>
        <v>No</v>
      </c>
      <c r="CG15" s="9">
        <f t="shared" si="3"/>
        <v>0</v>
      </c>
    </row>
    <row r="16" spans="1:85" x14ac:dyDescent="0.25">
      <c r="B16" s="9" t="e">
        <f>VLOOKUP('Apprenticeship Details'!$B16,'Training Site Details'!$A$2:$B$11,2,FALSE)</f>
        <v>#N/A</v>
      </c>
      <c r="C16" s="9" t="str">
        <f>'Apprenticeship Details'!C16</f>
        <v>15</v>
      </c>
      <c r="D16" s="2"/>
      <c r="F16" s="9">
        <f>'Sponsor Details'!A$2</f>
        <v>0</v>
      </c>
      <c r="G16" s="9">
        <f>'Sponsor Details'!B$2</f>
        <v>0</v>
      </c>
      <c r="H16" s="9">
        <f>'Sponsor Details'!C$2</f>
        <v>0</v>
      </c>
      <c r="I16" s="9">
        <f>'Sponsor Details'!D$2</f>
        <v>0</v>
      </c>
      <c r="J16" s="9">
        <f>'Sponsor Details'!E$2</f>
        <v>0</v>
      </c>
      <c r="K16" s="9">
        <f>'Sponsor Details'!F$2</f>
        <v>0</v>
      </c>
      <c r="L16" s="9">
        <f>'Sponsor Details'!H$2</f>
        <v>0</v>
      </c>
      <c r="M16" s="9">
        <f>'Sponsor Details'!I$2</f>
        <v>0</v>
      </c>
      <c r="N16" s="9">
        <f>'Sponsor Details'!G$2</f>
        <v>0</v>
      </c>
      <c r="O16" s="9">
        <f>'Sponsor Details'!W$2</f>
        <v>99</v>
      </c>
      <c r="P16" s="9" t="str">
        <f>'Sponsor Details'!J$2</f>
        <v>National Apprenticeship</v>
      </c>
      <c r="Q16" s="9">
        <f>'Sponsor Details'!K$2</f>
        <v>0</v>
      </c>
      <c r="R16" s="9">
        <f>'Sponsor Details'!L$2</f>
        <v>0</v>
      </c>
      <c r="S16" s="9">
        <f>'Sponsor Details'!M$2</f>
        <v>0</v>
      </c>
      <c r="T16" s="9">
        <f>'Sponsor Details'!N$2</f>
        <v>0</v>
      </c>
      <c r="U16" s="9">
        <f>'Sponsor Details'!O$2</f>
        <v>0</v>
      </c>
      <c r="Y16" s="9">
        <f>'Sponsor Details'!P$2</f>
        <v>0</v>
      </c>
      <c r="Z16" s="9">
        <f>'Sponsor Details'!Q$2</f>
        <v>0</v>
      </c>
      <c r="AA16" s="9">
        <f>'Sponsor Details'!R$2</f>
        <v>0</v>
      </c>
      <c r="AB16" s="9">
        <f>'Sponsor Details'!S$2</f>
        <v>0</v>
      </c>
      <c r="AC16" s="9">
        <f>'Sponsor Details'!T$2</f>
        <v>0</v>
      </c>
      <c r="AD16" s="9"/>
      <c r="AF16" s="9" t="e">
        <f>'Sponsor Details'!#REF!</f>
        <v>#REF!</v>
      </c>
      <c r="AG16" s="9" t="str">
        <f t="shared" si="0"/>
        <v>N</v>
      </c>
      <c r="AH16" s="9" t="b">
        <f t="shared" si="1"/>
        <v>0</v>
      </c>
      <c r="AI16" s="9" t="str">
        <f t="shared" si="2"/>
        <v>N</v>
      </c>
      <c r="AM16" s="9" t="e">
        <f>VLOOKUP($B16,'Training Site Details'!$B$2:$R$11,2,FALSE)</f>
        <v>#N/A</v>
      </c>
      <c r="AN16" s="9" t="e">
        <f>VLOOKUP($B16,'Training Site Details'!$B$2:$R$11,3,FALSE)</f>
        <v>#N/A</v>
      </c>
      <c r="AO16" s="9" t="e">
        <f>VLOOKUP($B16,'Training Site Details'!$B$2:$R$11,4,FALSE)</f>
        <v>#N/A</v>
      </c>
      <c r="AP16" s="9" t="e">
        <f>VLOOKUP($B16,'Training Site Details'!$B$2:$R$11,5,FALSE)</f>
        <v>#N/A</v>
      </c>
      <c r="AQ16" s="9" t="e">
        <f>VLOOKUP($B16,'Training Site Details'!$B$2:$R$11,6,FALSE)</f>
        <v>#N/A</v>
      </c>
      <c r="AR16" s="9" t="e">
        <f>VLOOKUP($B16,'Training Site Details'!$B$2:$R$11,7,FALSE)</f>
        <v>#N/A</v>
      </c>
      <c r="AS16" s="9" t="e">
        <f>VLOOKUP($B16,'Training Site Details'!$B$2:$R$11,8,FALSE)</f>
        <v>#N/A</v>
      </c>
      <c r="AT16" s="9" t="e">
        <f>VLOOKUP($B16,'Training Site Details'!$B$2:$R$11,9,FALSE)</f>
        <v>#N/A</v>
      </c>
      <c r="AU16" s="9" t="e">
        <f>VLOOKUP($B16,'Training Site Details'!$B$2:$R$11,10,FALSE)</f>
        <v>#N/A</v>
      </c>
      <c r="AV16" s="9" t="e">
        <f>VLOOKUP($B16,'Training Site Details'!$B$2:$R$11,11,FALSE)</f>
        <v>#N/A</v>
      </c>
      <c r="AW16" s="9" t="e">
        <f>VLOOKUP($B16,'Training Site Details'!$B$2:$R$11,12,FALSE)</f>
        <v>#N/A</v>
      </c>
      <c r="AX16" s="9" t="e">
        <f>VLOOKUP($B16,'Training Site Details'!$B$2:$R$11,13,FALSE)</f>
        <v>#N/A</v>
      </c>
      <c r="AY16" s="9" t="e">
        <f>VLOOKUP($B16,'Training Site Details'!$B$2:$R$11,14,FALSE)</f>
        <v>#N/A</v>
      </c>
      <c r="AZ16" s="9" t="e">
        <f>VLOOKUP($B16,'Training Site Details'!$B$2:$R$11,15,FALSE)</f>
        <v>#N/A</v>
      </c>
      <c r="BA16" s="9" t="e">
        <f>VLOOKUP($B16,'Training Site Details'!$B$2:$R$11,16,FALSE)</f>
        <v>#N/A</v>
      </c>
      <c r="BB16" s="9" t="e">
        <f>VLOOKUP($B16,'Training Site Details'!$B$2:$R$11,17,FALSE)</f>
        <v>#N/A</v>
      </c>
      <c r="BC16" s="9" t="e">
        <f>VLOOKUP($B16,'Training Site Details'!$B$2:$S$11,18,FALSE)</f>
        <v>#N/A</v>
      </c>
      <c r="BD16" s="9" t="e">
        <f>VLOOKUP($B16,'Training Site Details'!$B$2:$U$11,19,FALSE)</f>
        <v>#N/A</v>
      </c>
      <c r="BE16" s="9" t="e">
        <f>VLOOKUP($B16,'Training Site Details'!$B$2:$U$11,20,FALSE)</f>
        <v>#N/A</v>
      </c>
      <c r="BF16" s="9" t="e">
        <f>VLOOKUP($B16,'Training Site Details'!$B$2:$U$11,21,FALSE)</f>
        <v>#N/A</v>
      </c>
      <c r="BH16" s="9">
        <f>'Apprenticeship Details'!$A16</f>
        <v>0</v>
      </c>
      <c r="BI16" s="9">
        <f>VLOOKUP(C16,'Apprenticeship Details'!$C:$E,2,FALSE)</f>
        <v>0</v>
      </c>
      <c r="BJ16" s="9">
        <f>VLOOKUP($C16,'Apprenticeship Details'!$C:$X,3,FALSE)</f>
        <v>0</v>
      </c>
      <c r="BK16" s="9">
        <f>VLOOKUP($C16,'Apprenticeship Details'!$C:$X,4,FALSE)</f>
        <v>0</v>
      </c>
      <c r="BL16" s="9" t="e">
        <f>VLOOKUP($C16,'Apprenticeship Details'!$C:$X,5,FALSE)</f>
        <v>#N/A</v>
      </c>
      <c r="BM16" s="9">
        <f>VLOOKUP($C16,'Apprenticeship Details'!$C:$X,6,FALSE)</f>
        <v>0</v>
      </c>
      <c r="BN16" s="9">
        <f>VLOOKUP($C16,'Apprenticeship Details'!$C:$Z,7,FALSE)</f>
        <v>0</v>
      </c>
      <c r="BO16" s="9">
        <f>VLOOKUP($C16,'Apprenticeship Details'!$C:$Z,8,FALSE)</f>
        <v>0</v>
      </c>
      <c r="BP16" s="9">
        <f>VLOOKUP($C16,'Apprenticeship Details'!$C:$Z,9,FALSE)</f>
        <v>0</v>
      </c>
      <c r="BQ16" s="9">
        <f>VLOOKUP($C16,'Apprenticeship Details'!$C:$Z,10,FALSE)</f>
        <v>0</v>
      </c>
      <c r="BR16" s="9">
        <f>VLOOKUP($C16,'Apprenticeship Details'!$C:$Z,11,FALSE)</f>
        <v>0</v>
      </c>
      <c r="BS16" s="9">
        <f>VLOOKUP($C16,'Apprenticeship Details'!$C:$Z,12,FALSE)</f>
        <v>0</v>
      </c>
      <c r="BT16" s="9">
        <f>VLOOKUP($C16,'Apprenticeship Details'!$C:$Z,13,FALSE)</f>
        <v>0</v>
      </c>
      <c r="BU16" s="9">
        <f>VLOOKUP($C16,'Apprenticeship Details'!$C:$Z,14,FALSE)</f>
        <v>0</v>
      </c>
      <c r="BV16" s="9">
        <f>VLOOKUP($C16,'Apprenticeship Details'!$C:$Z,15,FALSE)</f>
        <v>0</v>
      </c>
      <c r="BW16" s="9">
        <f>VLOOKUP($C16,'Apprenticeship Details'!$C:$Z,16,FALSE)</f>
        <v>0</v>
      </c>
      <c r="BX16" s="9">
        <f>VLOOKUP($C16,'Apprenticeship Details'!$C:$Z,17,FALSE)</f>
        <v>0</v>
      </c>
      <c r="BY16" s="9">
        <f>VLOOKUP($C16,'Apprenticeship Details'!$C:$Z,18,FALSE)</f>
        <v>0</v>
      </c>
      <c r="BZ16" s="9">
        <f>VLOOKUP($C16,'Apprenticeship Details'!$C:$Z,19,FALSE)</f>
        <v>0</v>
      </c>
      <c r="CA16" s="9">
        <f>VLOOKUP($C16,'Apprenticeship Details'!$C:$Z,20,FALSE)</f>
        <v>0</v>
      </c>
      <c r="CB16" s="9">
        <f>VLOOKUP($C16,'Apprenticeship Details'!$C:$Z,21,FALSE)</f>
        <v>0</v>
      </c>
      <c r="CC16" s="9">
        <v>1</v>
      </c>
      <c r="CD16" s="9">
        <f>VLOOKUP($C16,'Apprenticeship Details'!$C:$Z,22,FALSE)</f>
        <v>0</v>
      </c>
      <c r="CE16" s="9">
        <f>VLOOKUP($C16,'Apprenticeship Details'!$C:$Z,23,FALSE)</f>
        <v>0</v>
      </c>
      <c r="CF16" s="30" t="str">
        <f>IF(ISERROR(#REF!),"No","Yes")</f>
        <v>No</v>
      </c>
      <c r="CG16" s="9">
        <f t="shared" si="3"/>
        <v>0</v>
      </c>
    </row>
    <row r="19" spans="26:30" s="127" customFormat="1" x14ac:dyDescent="0.25">
      <c r="Z19" s="128"/>
      <c r="AA19" s="128"/>
      <c r="AB19" s="128"/>
      <c r="AC19" s="128"/>
      <c r="AD19" s="128"/>
    </row>
  </sheetData>
  <autoFilter ref="A1:CH1" xr:uid="{00000000-0009-0000-0000-000006000000}"/>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Q1837"/>
  <sheetViews>
    <sheetView workbookViewId="0">
      <selection activeCell="D22" sqref="D22"/>
    </sheetView>
  </sheetViews>
  <sheetFormatPr defaultRowHeight="15" x14ac:dyDescent="0.25"/>
  <cols>
    <col min="1" max="1" width="13.28515625" style="7" bestFit="1" customWidth="1"/>
    <col min="2" max="2" width="6" style="7" bestFit="1" customWidth="1"/>
    <col min="3" max="3" width="9.140625" style="7"/>
    <col min="4" max="4" width="11.140625" style="7" bestFit="1" customWidth="1"/>
    <col min="5" max="5" width="6" style="7" bestFit="1" customWidth="1"/>
    <col min="6" max="6" width="9.140625" style="7"/>
    <col min="7" max="7" width="18.7109375" style="7" bestFit="1" customWidth="1"/>
    <col min="8" max="8" width="6" style="7" bestFit="1" customWidth="1"/>
    <col min="9" max="9" width="9.140625" style="7"/>
    <col min="10" max="10" width="29.85546875" style="7" bestFit="1" customWidth="1"/>
    <col min="11" max="11" width="6" style="7" bestFit="1" customWidth="1"/>
    <col min="12" max="12" width="9.140625" style="7"/>
    <col min="13" max="13" width="6" style="7" bestFit="1" customWidth="1"/>
    <col min="14" max="14" width="18.140625" style="7" bestFit="1" customWidth="1"/>
    <col min="15" max="15" width="9.140625" style="7"/>
    <col min="16" max="16" width="84.42578125" style="7" bestFit="1" customWidth="1"/>
    <col min="17" max="17" width="6" style="7" bestFit="1" customWidth="1"/>
    <col min="18" max="18" width="9.140625" style="7"/>
    <col min="19" max="19" width="9.140625" style="97"/>
    <col min="20" max="20" width="86.85546875" style="7" bestFit="1" customWidth="1"/>
    <col min="21" max="24" width="9.140625" style="7"/>
    <col min="25" max="25" width="37.28515625" style="7" bestFit="1" customWidth="1"/>
    <col min="26" max="27" width="9.140625" style="7"/>
    <col min="28" max="28" width="43" style="7" bestFit="1" customWidth="1"/>
    <col min="29" max="30" width="9.140625" style="7"/>
    <col min="31" max="31" width="19.42578125" style="7" customWidth="1"/>
    <col min="32" max="34" width="9.140625" style="7"/>
    <col min="35" max="35" width="51.7109375" style="7" customWidth="1"/>
    <col min="36" max="36" width="17.28515625" style="7" customWidth="1"/>
    <col min="37" max="37" width="12.28515625" style="7" customWidth="1"/>
    <col min="38" max="38" width="9.140625" style="7"/>
    <col min="39" max="39" width="11.140625" style="7" bestFit="1" customWidth="1"/>
    <col min="40" max="41" width="9.140625" style="7"/>
    <col min="42" max="42" width="32.42578125" style="7" bestFit="1" customWidth="1"/>
    <col min="43" max="16384" width="9.140625" style="7"/>
  </cols>
  <sheetData>
    <row r="1" spans="1:43" x14ac:dyDescent="0.25">
      <c r="A1" s="161" t="s">
        <v>4401</v>
      </c>
      <c r="B1" s="161"/>
    </row>
    <row r="2" spans="1:43" x14ac:dyDescent="0.25">
      <c r="A2" s="60" t="s">
        <v>155</v>
      </c>
      <c r="B2" s="60" t="s">
        <v>156</v>
      </c>
      <c r="D2" s="60" t="s">
        <v>155</v>
      </c>
      <c r="E2" s="60" t="s">
        <v>156</v>
      </c>
      <c r="G2" s="60" t="s">
        <v>155</v>
      </c>
      <c r="H2" s="60" t="s">
        <v>156</v>
      </c>
      <c r="J2" s="60" t="s">
        <v>155</v>
      </c>
      <c r="K2" s="60" t="s">
        <v>156</v>
      </c>
      <c r="M2" s="60" t="s">
        <v>156</v>
      </c>
      <c r="N2" s="60" t="s">
        <v>155</v>
      </c>
      <c r="P2" s="60" t="s">
        <v>155</v>
      </c>
      <c r="Q2" s="60" t="s">
        <v>156</v>
      </c>
      <c r="S2" s="98" t="s">
        <v>156</v>
      </c>
      <c r="T2" s="60" t="s">
        <v>155</v>
      </c>
      <c r="V2" s="60" t="s">
        <v>101</v>
      </c>
      <c r="W2" s="65" t="s">
        <v>3603</v>
      </c>
      <c r="Y2" s="60" t="s">
        <v>155</v>
      </c>
      <c r="Z2" s="60" t="s">
        <v>156</v>
      </c>
      <c r="AB2" s="60" t="s">
        <v>155</v>
      </c>
      <c r="AC2" s="60" t="s">
        <v>156</v>
      </c>
      <c r="AE2" s="60" t="s">
        <v>155</v>
      </c>
      <c r="AF2" s="60" t="s">
        <v>156</v>
      </c>
      <c r="AH2" s="105" t="s">
        <v>156</v>
      </c>
      <c r="AI2" s="105" t="s">
        <v>4430</v>
      </c>
      <c r="AJ2" s="104" t="s">
        <v>4431</v>
      </c>
      <c r="AK2" s="104" t="s">
        <v>4432</v>
      </c>
      <c r="AM2" s="54" t="s">
        <v>155</v>
      </c>
      <c r="AN2" s="54" t="s">
        <v>156</v>
      </c>
      <c r="AP2" s="54" t="s">
        <v>101</v>
      </c>
      <c r="AQ2" s="65" t="s">
        <v>3603</v>
      </c>
    </row>
    <row r="3" spans="1:43" x14ac:dyDescent="0.25">
      <c r="A3" s="61" t="s">
        <v>157</v>
      </c>
      <c r="B3" s="61" t="s">
        <v>158</v>
      </c>
      <c r="D3" s="62" t="s">
        <v>167</v>
      </c>
      <c r="E3" s="56" t="s">
        <v>168</v>
      </c>
      <c r="G3" s="61" t="s">
        <v>173</v>
      </c>
      <c r="H3" s="61" t="s">
        <v>174</v>
      </c>
      <c r="J3" s="61" t="s">
        <v>359</v>
      </c>
      <c r="K3" s="57">
        <v>78</v>
      </c>
      <c r="M3" s="59">
        <v>1</v>
      </c>
      <c r="N3" s="61" t="s">
        <v>536</v>
      </c>
      <c r="P3" s="61" t="s">
        <v>564</v>
      </c>
      <c r="Q3" s="59">
        <v>1</v>
      </c>
      <c r="S3" s="68" t="s">
        <v>1573</v>
      </c>
      <c r="T3" s="61" t="s">
        <v>1574</v>
      </c>
      <c r="V3" s="62" t="s">
        <v>3604</v>
      </c>
      <c r="W3" s="66" t="s">
        <v>3605</v>
      </c>
      <c r="Y3" s="61" t="s">
        <v>3608</v>
      </c>
      <c r="Z3" s="59">
        <v>0</v>
      </c>
      <c r="AB3" s="61" t="s">
        <v>3614</v>
      </c>
      <c r="AC3" s="59">
        <v>1</v>
      </c>
      <c r="AE3" s="61" t="s">
        <v>3623</v>
      </c>
      <c r="AF3" s="59">
        <v>1</v>
      </c>
      <c r="AH3" s="106">
        <v>11100000</v>
      </c>
      <c r="AI3" s="106" t="s">
        <v>4433</v>
      </c>
      <c r="AJ3" s="61" t="s">
        <v>4434</v>
      </c>
      <c r="AK3" s="58">
        <v>2019</v>
      </c>
      <c r="AM3" s="55" t="s">
        <v>4380</v>
      </c>
      <c r="AN3" s="59">
        <v>1</v>
      </c>
      <c r="AP3" s="55" t="s">
        <v>4383</v>
      </c>
      <c r="AQ3" s="66" t="s">
        <v>3605</v>
      </c>
    </row>
    <row r="4" spans="1:43" x14ac:dyDescent="0.25">
      <c r="A4" s="61" t="s">
        <v>163</v>
      </c>
      <c r="B4" s="61" t="s">
        <v>164</v>
      </c>
      <c r="D4" s="62" t="s">
        <v>169</v>
      </c>
      <c r="E4" s="56" t="s">
        <v>170</v>
      </c>
      <c r="G4" s="61" t="s">
        <v>175</v>
      </c>
      <c r="H4" s="61" t="s">
        <v>176</v>
      </c>
      <c r="J4" s="61" t="s">
        <v>398</v>
      </c>
      <c r="K4" s="57">
        <v>117</v>
      </c>
      <c r="M4" s="59">
        <v>2</v>
      </c>
      <c r="N4" s="61" t="s">
        <v>537</v>
      </c>
      <c r="P4" s="61" t="s">
        <v>565</v>
      </c>
      <c r="Q4" s="59">
        <v>2</v>
      </c>
      <c r="S4" s="68" t="s">
        <v>665</v>
      </c>
      <c r="T4" s="61" t="s">
        <v>666</v>
      </c>
      <c r="V4" s="62" t="s">
        <v>3606</v>
      </c>
      <c r="W4" s="66" t="s">
        <v>3607</v>
      </c>
      <c r="Y4" s="61" t="s">
        <v>3609</v>
      </c>
      <c r="Z4" s="59">
        <v>1</v>
      </c>
      <c r="AB4" s="61" t="s">
        <v>3615</v>
      </c>
      <c r="AC4" s="59">
        <v>2</v>
      </c>
      <c r="AE4" s="61" t="s">
        <v>3624</v>
      </c>
      <c r="AF4" s="59">
        <v>2</v>
      </c>
      <c r="AH4" s="106">
        <v>11101000</v>
      </c>
      <c r="AI4" s="106" t="s">
        <v>3626</v>
      </c>
      <c r="AJ4" s="61" t="s">
        <v>4434</v>
      </c>
      <c r="AK4" s="58">
        <v>2019</v>
      </c>
      <c r="AM4" s="55" t="s">
        <v>4381</v>
      </c>
      <c r="AN4" s="59">
        <v>2</v>
      </c>
      <c r="AP4" s="55" t="s">
        <v>4384</v>
      </c>
      <c r="AQ4" s="66" t="s">
        <v>3607</v>
      </c>
    </row>
    <row r="5" spans="1:43" x14ac:dyDescent="0.25">
      <c r="A5" s="61" t="s">
        <v>165</v>
      </c>
      <c r="B5" s="61" t="s">
        <v>166</v>
      </c>
      <c r="D5" s="62" t="s">
        <v>171</v>
      </c>
      <c r="E5" s="56" t="s">
        <v>172</v>
      </c>
      <c r="G5" s="63" t="s">
        <v>177</v>
      </c>
      <c r="H5" s="61" t="s">
        <v>178</v>
      </c>
      <c r="J5" s="61" t="s">
        <v>450</v>
      </c>
      <c r="K5" s="57">
        <v>170</v>
      </c>
      <c r="M5" s="59">
        <v>3</v>
      </c>
      <c r="N5" s="61" t="s">
        <v>538</v>
      </c>
      <c r="P5" s="61" t="s">
        <v>566</v>
      </c>
      <c r="Q5" s="59">
        <v>3</v>
      </c>
      <c r="S5" s="68" t="s">
        <v>667</v>
      </c>
      <c r="T5" s="61" t="s">
        <v>668</v>
      </c>
      <c r="V5" s="62" t="s">
        <v>167</v>
      </c>
      <c r="W5" s="66" t="s">
        <v>168</v>
      </c>
      <c r="Y5" s="61" t="s">
        <v>3610</v>
      </c>
      <c r="Z5" s="59">
        <v>2</v>
      </c>
      <c r="AB5" s="61" t="s">
        <v>3616</v>
      </c>
      <c r="AC5" s="59">
        <v>3</v>
      </c>
      <c r="AE5" s="61" t="s">
        <v>3625</v>
      </c>
      <c r="AF5" s="59">
        <v>3</v>
      </c>
      <c r="AH5" s="106">
        <v>11101100</v>
      </c>
      <c r="AI5" s="106" t="s">
        <v>3626</v>
      </c>
      <c r="AJ5" s="61" t="s">
        <v>4435</v>
      </c>
      <c r="AK5" s="58">
        <v>2019</v>
      </c>
      <c r="AM5" s="55" t="s">
        <v>4382</v>
      </c>
      <c r="AN5" s="59">
        <v>3</v>
      </c>
      <c r="AP5" s="55" t="s">
        <v>4385</v>
      </c>
      <c r="AQ5" s="66" t="s">
        <v>4386</v>
      </c>
    </row>
    <row r="6" spans="1:43" x14ac:dyDescent="0.25">
      <c r="G6" s="63" t="s">
        <v>179</v>
      </c>
      <c r="H6" s="61" t="s">
        <v>180</v>
      </c>
      <c r="J6" s="61" t="s">
        <v>488</v>
      </c>
      <c r="K6" s="57">
        <v>208</v>
      </c>
      <c r="M6" s="59">
        <v>4</v>
      </c>
      <c r="N6" s="61" t="s">
        <v>539</v>
      </c>
      <c r="P6" s="64" t="s">
        <v>4404</v>
      </c>
      <c r="Q6" s="59">
        <v>4</v>
      </c>
      <c r="S6" s="68" t="s">
        <v>1709</v>
      </c>
      <c r="T6" s="61" t="s">
        <v>1710</v>
      </c>
      <c r="Y6" s="61" t="s">
        <v>3611</v>
      </c>
      <c r="Z6" s="59">
        <v>3</v>
      </c>
      <c r="AB6" s="61" t="s">
        <v>3610</v>
      </c>
      <c r="AC6" s="59">
        <v>4</v>
      </c>
      <c r="AH6" s="106">
        <v>11101103</v>
      </c>
      <c r="AI6" s="106" t="s">
        <v>3627</v>
      </c>
      <c r="AJ6" s="61" t="s">
        <v>4436</v>
      </c>
      <c r="AK6" s="58">
        <v>2019</v>
      </c>
      <c r="AP6" s="55" t="s">
        <v>4387</v>
      </c>
      <c r="AQ6" s="66" t="s">
        <v>4388</v>
      </c>
    </row>
    <row r="7" spans="1:43" x14ac:dyDescent="0.25">
      <c r="A7" s="161" t="s">
        <v>4402</v>
      </c>
      <c r="B7" s="161"/>
      <c r="G7" s="63" t="s">
        <v>181</v>
      </c>
      <c r="H7" s="61" t="s">
        <v>182</v>
      </c>
      <c r="J7" s="61" t="s">
        <v>323</v>
      </c>
      <c r="K7" s="57">
        <v>42</v>
      </c>
      <c r="M7" s="59">
        <v>5</v>
      </c>
      <c r="N7" s="61" t="s">
        <v>348</v>
      </c>
      <c r="P7" s="64" t="s">
        <v>567</v>
      </c>
      <c r="Q7" s="59">
        <v>5</v>
      </c>
      <c r="S7" s="68" t="s">
        <v>695</v>
      </c>
      <c r="T7" s="61" t="s">
        <v>696</v>
      </c>
      <c r="Y7" s="61" t="s">
        <v>3612</v>
      </c>
      <c r="Z7" s="59">
        <v>4</v>
      </c>
      <c r="AB7" s="61" t="s">
        <v>3617</v>
      </c>
      <c r="AC7" s="59">
        <v>5</v>
      </c>
      <c r="AH7" s="106">
        <v>11102000</v>
      </c>
      <c r="AI7" s="106" t="s">
        <v>3628</v>
      </c>
      <c r="AJ7" s="61" t="s">
        <v>4434</v>
      </c>
      <c r="AK7" s="58">
        <v>2019</v>
      </c>
      <c r="AP7" s="55" t="s">
        <v>4389</v>
      </c>
      <c r="AQ7" s="66" t="s">
        <v>4390</v>
      </c>
    </row>
    <row r="8" spans="1:43" x14ac:dyDescent="0.25">
      <c r="A8" s="60" t="s">
        <v>155</v>
      </c>
      <c r="B8" s="60" t="s">
        <v>156</v>
      </c>
      <c r="G8" s="63" t="s">
        <v>183</v>
      </c>
      <c r="H8" s="61" t="s">
        <v>184</v>
      </c>
      <c r="J8" s="61" t="s">
        <v>282</v>
      </c>
      <c r="K8" s="57">
        <v>1</v>
      </c>
      <c r="M8" s="59">
        <v>6</v>
      </c>
      <c r="N8" s="61" t="s">
        <v>540</v>
      </c>
      <c r="P8" s="61" t="s">
        <v>568</v>
      </c>
      <c r="Q8" s="59">
        <v>6</v>
      </c>
      <c r="S8" s="68" t="s">
        <v>1365</v>
      </c>
      <c r="T8" s="61" t="s">
        <v>1366</v>
      </c>
      <c r="Y8" s="61" t="s">
        <v>3613</v>
      </c>
      <c r="Z8" s="59">
        <v>5</v>
      </c>
      <c r="AB8" s="61" t="s">
        <v>3618</v>
      </c>
      <c r="AC8" s="59">
        <v>6</v>
      </c>
      <c r="AH8" s="106">
        <v>11102100</v>
      </c>
      <c r="AI8" s="106" t="s">
        <v>3628</v>
      </c>
      <c r="AJ8" s="61" t="s">
        <v>4437</v>
      </c>
      <c r="AK8" s="58">
        <v>2019</v>
      </c>
      <c r="AP8" s="55" t="s">
        <v>4391</v>
      </c>
      <c r="AQ8" s="66" t="s">
        <v>168</v>
      </c>
    </row>
    <row r="9" spans="1:43" x14ac:dyDescent="0.25">
      <c r="A9" s="61" t="s">
        <v>159</v>
      </c>
      <c r="B9" s="61" t="s">
        <v>160</v>
      </c>
      <c r="G9" s="63" t="s">
        <v>185</v>
      </c>
      <c r="H9" s="61" t="s">
        <v>186</v>
      </c>
      <c r="J9" s="61" t="s">
        <v>472</v>
      </c>
      <c r="K9" s="57">
        <v>192</v>
      </c>
      <c r="M9" s="59">
        <v>7</v>
      </c>
      <c r="N9" s="61" t="s">
        <v>541</v>
      </c>
      <c r="P9" s="64" t="s">
        <v>569</v>
      </c>
      <c r="Q9" s="59">
        <v>7</v>
      </c>
      <c r="S9" s="68" t="s">
        <v>1461</v>
      </c>
      <c r="T9" s="61" t="s">
        <v>1462</v>
      </c>
      <c r="AB9" s="61" t="s">
        <v>3619</v>
      </c>
      <c r="AC9" s="59">
        <v>7</v>
      </c>
      <c r="AH9" s="106">
        <v>11103000</v>
      </c>
      <c r="AI9" s="106" t="s">
        <v>3629</v>
      </c>
      <c r="AJ9" s="61" t="s">
        <v>4434</v>
      </c>
      <c r="AK9" s="58">
        <v>2019</v>
      </c>
      <c r="AP9" s="55" t="s">
        <v>4392</v>
      </c>
      <c r="AQ9" s="66" t="s">
        <v>4393</v>
      </c>
    </row>
    <row r="10" spans="1:43" x14ac:dyDescent="0.25">
      <c r="A10" s="61" t="s">
        <v>163</v>
      </c>
      <c r="B10" s="61" t="s">
        <v>164</v>
      </c>
      <c r="G10" s="63" t="s">
        <v>187</v>
      </c>
      <c r="H10" s="61" t="s">
        <v>188</v>
      </c>
      <c r="J10" s="61" t="s">
        <v>522</v>
      </c>
      <c r="K10" s="57">
        <v>242</v>
      </c>
      <c r="M10" s="59">
        <v>8</v>
      </c>
      <c r="N10" s="61" t="s">
        <v>542</v>
      </c>
      <c r="P10" s="64" t="s">
        <v>570</v>
      </c>
      <c r="Q10" s="59">
        <v>8</v>
      </c>
      <c r="S10" s="68" t="s">
        <v>669</v>
      </c>
      <c r="T10" s="61" t="s">
        <v>670</v>
      </c>
      <c r="AB10" s="61" t="s">
        <v>3620</v>
      </c>
      <c r="AC10" s="59">
        <v>8</v>
      </c>
      <c r="AH10" s="106">
        <v>11103100</v>
      </c>
      <c r="AI10" s="106" t="s">
        <v>3629</v>
      </c>
      <c r="AJ10" s="61" t="s">
        <v>4438</v>
      </c>
      <c r="AK10" s="58">
        <v>2019</v>
      </c>
      <c r="AP10" s="55" t="s">
        <v>4394</v>
      </c>
      <c r="AQ10" s="66" t="s">
        <v>4395</v>
      </c>
    </row>
    <row r="11" spans="1:43" x14ac:dyDescent="0.25">
      <c r="A11" s="61" t="s">
        <v>165</v>
      </c>
      <c r="B11" s="61" t="s">
        <v>166</v>
      </c>
      <c r="G11" s="63" t="s">
        <v>189</v>
      </c>
      <c r="H11" s="61" t="s">
        <v>190</v>
      </c>
      <c r="J11" s="61" t="s">
        <v>308</v>
      </c>
      <c r="K11" s="57">
        <v>27</v>
      </c>
      <c r="M11" s="59">
        <v>9</v>
      </c>
      <c r="N11" s="61" t="s">
        <v>543</v>
      </c>
      <c r="S11" s="68" t="s">
        <v>1877</v>
      </c>
      <c r="T11" s="61" t="s">
        <v>1878</v>
      </c>
      <c r="AB11" s="61" t="s">
        <v>3621</v>
      </c>
      <c r="AC11" s="59">
        <v>9</v>
      </c>
      <c r="AH11" s="106">
        <v>11200000</v>
      </c>
      <c r="AI11" s="106" t="s">
        <v>4439</v>
      </c>
      <c r="AJ11" s="61" t="s">
        <v>4434</v>
      </c>
      <c r="AK11" s="58">
        <v>2019</v>
      </c>
      <c r="AP11" s="55" t="s">
        <v>4396</v>
      </c>
      <c r="AQ11" s="66" t="s">
        <v>4397</v>
      </c>
    </row>
    <row r="12" spans="1:43" x14ac:dyDescent="0.25">
      <c r="G12" s="63" t="s">
        <v>191</v>
      </c>
      <c r="H12" s="61" t="s">
        <v>192</v>
      </c>
      <c r="J12" s="61" t="s">
        <v>473</v>
      </c>
      <c r="K12" s="58">
        <v>193</v>
      </c>
      <c r="M12" s="59">
        <v>10</v>
      </c>
      <c r="N12" s="61" t="s">
        <v>544</v>
      </c>
      <c r="S12" s="68" t="s">
        <v>1879</v>
      </c>
      <c r="T12" s="61" t="s">
        <v>1880</v>
      </c>
      <c r="AB12" s="69" t="s">
        <v>3622</v>
      </c>
      <c r="AC12" s="67">
        <v>10</v>
      </c>
      <c r="AH12" s="106">
        <v>11201000</v>
      </c>
      <c r="AI12" s="106" t="s">
        <v>3630</v>
      </c>
      <c r="AJ12" s="61" t="s">
        <v>4434</v>
      </c>
      <c r="AK12" s="58">
        <v>2019</v>
      </c>
      <c r="AP12" s="55" t="s">
        <v>4398</v>
      </c>
      <c r="AQ12" s="66" t="s">
        <v>4399</v>
      </c>
    </row>
    <row r="13" spans="1:43" x14ac:dyDescent="0.25">
      <c r="A13" s="161" t="s">
        <v>4403</v>
      </c>
      <c r="B13" s="161"/>
      <c r="G13" s="63" t="s">
        <v>193</v>
      </c>
      <c r="H13" s="61" t="s">
        <v>194</v>
      </c>
      <c r="J13" s="61" t="s">
        <v>435</v>
      </c>
      <c r="K13" s="58">
        <v>154</v>
      </c>
      <c r="M13" s="59">
        <v>11</v>
      </c>
      <c r="N13" s="61" t="s">
        <v>545</v>
      </c>
      <c r="S13" s="68" t="s">
        <v>3447</v>
      </c>
      <c r="T13" s="61" t="s">
        <v>3448</v>
      </c>
      <c r="AH13" s="106">
        <v>11201100</v>
      </c>
      <c r="AI13" s="106" t="s">
        <v>3630</v>
      </c>
      <c r="AJ13" s="61" t="s">
        <v>4440</v>
      </c>
      <c r="AK13" s="58">
        <v>2019</v>
      </c>
      <c r="AP13" s="55" t="s">
        <v>280</v>
      </c>
      <c r="AQ13" s="66" t="s">
        <v>4400</v>
      </c>
    </row>
    <row r="14" spans="1:43" x14ac:dyDescent="0.25">
      <c r="A14" s="60" t="s">
        <v>155</v>
      </c>
      <c r="B14" s="60" t="s">
        <v>156</v>
      </c>
      <c r="G14" s="63" t="s">
        <v>195</v>
      </c>
      <c r="H14" s="61" t="s">
        <v>196</v>
      </c>
      <c r="J14" s="61" t="s">
        <v>324</v>
      </c>
      <c r="K14" s="58">
        <v>43</v>
      </c>
      <c r="M14" s="59">
        <v>12</v>
      </c>
      <c r="N14" s="61" t="s">
        <v>546</v>
      </c>
      <c r="S14" s="68" t="s">
        <v>1881</v>
      </c>
      <c r="T14" s="61" t="s">
        <v>1882</v>
      </c>
      <c r="AH14" s="106">
        <v>11201101</v>
      </c>
      <c r="AI14" s="106" t="s">
        <v>3631</v>
      </c>
      <c r="AJ14" s="61" t="s">
        <v>4441</v>
      </c>
      <c r="AK14" s="58">
        <v>2010</v>
      </c>
    </row>
    <row r="15" spans="1:43" x14ac:dyDescent="0.25">
      <c r="A15" s="61" t="s">
        <v>161</v>
      </c>
      <c r="B15" s="61" t="s">
        <v>162</v>
      </c>
      <c r="G15" s="63" t="s">
        <v>197</v>
      </c>
      <c r="H15" s="61" t="s">
        <v>198</v>
      </c>
      <c r="J15" s="61" t="s">
        <v>489</v>
      </c>
      <c r="K15" s="58">
        <v>209</v>
      </c>
      <c r="M15" s="59">
        <v>13</v>
      </c>
      <c r="N15" s="61" t="s">
        <v>547</v>
      </c>
      <c r="S15" s="68" t="s">
        <v>697</v>
      </c>
      <c r="T15" s="61" t="s">
        <v>698</v>
      </c>
      <c r="AB15" s="60" t="s">
        <v>4413</v>
      </c>
      <c r="AC15" s="60" t="s">
        <v>156</v>
      </c>
      <c r="AH15" s="106">
        <v>11202000</v>
      </c>
      <c r="AI15" s="106" t="s">
        <v>4442</v>
      </c>
      <c r="AJ15" s="61" t="s">
        <v>4434</v>
      </c>
      <c r="AK15" s="58">
        <v>2019</v>
      </c>
    </row>
    <row r="16" spans="1:43" x14ac:dyDescent="0.25">
      <c r="A16" s="61" t="s">
        <v>163</v>
      </c>
      <c r="B16" s="61" t="s">
        <v>164</v>
      </c>
      <c r="G16" s="63" t="s">
        <v>199</v>
      </c>
      <c r="H16" s="61" t="s">
        <v>200</v>
      </c>
      <c r="J16" s="61" t="s">
        <v>506</v>
      </c>
      <c r="K16" s="58">
        <v>226</v>
      </c>
      <c r="M16" s="59">
        <v>14</v>
      </c>
      <c r="N16" s="61" t="s">
        <v>548</v>
      </c>
      <c r="S16" s="68" t="s">
        <v>699</v>
      </c>
      <c r="T16" s="61" t="s">
        <v>700</v>
      </c>
      <c r="AB16" s="61" t="s">
        <v>3614</v>
      </c>
      <c r="AC16" s="59">
        <v>1</v>
      </c>
      <c r="AH16" s="106">
        <v>11202100</v>
      </c>
      <c r="AI16" s="106" t="s">
        <v>3632</v>
      </c>
      <c r="AJ16" s="61" t="s">
        <v>4443</v>
      </c>
      <c r="AK16" s="58">
        <v>2019</v>
      </c>
    </row>
    <row r="17" spans="1:37" x14ac:dyDescent="0.25">
      <c r="A17" s="61" t="s">
        <v>165</v>
      </c>
      <c r="B17" s="61" t="s">
        <v>166</v>
      </c>
      <c r="G17" s="63" t="s">
        <v>201</v>
      </c>
      <c r="H17" s="61" t="s">
        <v>202</v>
      </c>
      <c r="J17" s="61" t="s">
        <v>474</v>
      </c>
      <c r="K17" s="58">
        <v>194</v>
      </c>
      <c r="M17" s="59">
        <v>15</v>
      </c>
      <c r="N17" s="61" t="s">
        <v>549</v>
      </c>
      <c r="S17" s="68" t="s">
        <v>671</v>
      </c>
      <c r="T17" s="61" t="s">
        <v>672</v>
      </c>
      <c r="AB17" s="61" t="s">
        <v>3615</v>
      </c>
      <c r="AC17" s="59">
        <v>2</v>
      </c>
      <c r="AH17" s="106">
        <v>11202200</v>
      </c>
      <c r="AI17" s="106" t="s">
        <v>3633</v>
      </c>
      <c r="AJ17" s="61" t="s">
        <v>4444</v>
      </c>
      <c r="AK17" s="58">
        <v>2019</v>
      </c>
    </row>
    <row r="18" spans="1:37" x14ac:dyDescent="0.25">
      <c r="G18" s="63" t="s">
        <v>203</v>
      </c>
      <c r="H18" s="61" t="s">
        <v>204</v>
      </c>
      <c r="J18" s="61" t="s">
        <v>436</v>
      </c>
      <c r="K18" s="58">
        <v>155</v>
      </c>
      <c r="M18" s="59">
        <v>16</v>
      </c>
      <c r="N18" s="61" t="s">
        <v>550</v>
      </c>
      <c r="S18" s="68" t="s">
        <v>701</v>
      </c>
      <c r="T18" s="61" t="s">
        <v>702</v>
      </c>
      <c r="AB18" s="61" t="s">
        <v>3616</v>
      </c>
      <c r="AC18" s="59">
        <v>3</v>
      </c>
      <c r="AH18" s="106">
        <v>11203000</v>
      </c>
      <c r="AI18" s="106" t="s">
        <v>3634</v>
      </c>
      <c r="AJ18" s="61" t="s">
        <v>4434</v>
      </c>
      <c r="AK18" s="58">
        <v>2019</v>
      </c>
    </row>
    <row r="19" spans="1:37" x14ac:dyDescent="0.25">
      <c r="G19" s="63" t="s">
        <v>205</v>
      </c>
      <c r="H19" s="61" t="s">
        <v>206</v>
      </c>
      <c r="J19" s="61" t="s">
        <v>399</v>
      </c>
      <c r="K19" s="58">
        <v>118</v>
      </c>
      <c r="M19" s="59">
        <v>17</v>
      </c>
      <c r="N19" s="61" t="s">
        <v>551</v>
      </c>
      <c r="S19" s="68" t="s">
        <v>703</v>
      </c>
      <c r="T19" s="61" t="s">
        <v>704</v>
      </c>
      <c r="AB19" s="61" t="s">
        <v>3620</v>
      </c>
      <c r="AC19" s="59">
        <v>8</v>
      </c>
      <c r="AH19" s="106">
        <v>11203100</v>
      </c>
      <c r="AI19" s="106" t="s">
        <v>3634</v>
      </c>
      <c r="AJ19" s="61" t="s">
        <v>4445</v>
      </c>
      <c r="AK19" s="58">
        <v>2010</v>
      </c>
    </row>
    <row r="20" spans="1:37" x14ac:dyDescent="0.25">
      <c r="G20" s="63" t="s">
        <v>207</v>
      </c>
      <c r="H20" s="61" t="s">
        <v>208</v>
      </c>
      <c r="J20" s="61" t="s">
        <v>428</v>
      </c>
      <c r="K20" s="58">
        <v>147</v>
      </c>
      <c r="M20" s="59">
        <v>18</v>
      </c>
      <c r="N20" s="61" t="s">
        <v>552</v>
      </c>
      <c r="S20" s="68" t="s">
        <v>705</v>
      </c>
      <c r="T20" s="61" t="s">
        <v>706</v>
      </c>
      <c r="AH20" s="106">
        <v>11203200</v>
      </c>
      <c r="AI20" s="106" t="s">
        <v>4446</v>
      </c>
      <c r="AJ20" s="61" t="s">
        <v>4447</v>
      </c>
      <c r="AK20" s="58">
        <v>2019</v>
      </c>
    </row>
    <row r="21" spans="1:37" x14ac:dyDescent="0.25">
      <c r="G21" s="63" t="s">
        <v>209</v>
      </c>
      <c r="H21" s="61" t="s">
        <v>210</v>
      </c>
      <c r="J21" s="61" t="s">
        <v>350</v>
      </c>
      <c r="K21" s="58">
        <v>69</v>
      </c>
      <c r="M21" s="59">
        <v>19</v>
      </c>
      <c r="N21" s="61" t="s">
        <v>553</v>
      </c>
      <c r="S21" s="68" t="s">
        <v>673</v>
      </c>
      <c r="T21" s="61" t="s">
        <v>674</v>
      </c>
      <c r="AH21" s="106">
        <v>11203300</v>
      </c>
      <c r="AI21" s="106" t="s">
        <v>4448</v>
      </c>
      <c r="AJ21" s="61" t="s">
        <v>4449</v>
      </c>
      <c r="AK21" s="58">
        <v>2019</v>
      </c>
    </row>
    <row r="22" spans="1:37" x14ac:dyDescent="0.25">
      <c r="G22" s="63" t="s">
        <v>211</v>
      </c>
      <c r="H22" s="61" t="s">
        <v>212</v>
      </c>
      <c r="J22" s="61" t="s">
        <v>523</v>
      </c>
      <c r="K22" s="58">
        <v>243</v>
      </c>
      <c r="M22" s="59">
        <v>20</v>
      </c>
      <c r="N22" s="61" t="s">
        <v>554</v>
      </c>
      <c r="S22" s="68" t="s">
        <v>675</v>
      </c>
      <c r="T22" s="61" t="s">
        <v>676</v>
      </c>
      <c r="AH22" s="106">
        <v>11300000</v>
      </c>
      <c r="AI22" s="106" t="s">
        <v>4450</v>
      </c>
      <c r="AJ22" s="61" t="s">
        <v>4434</v>
      </c>
      <c r="AK22" s="58">
        <v>2019</v>
      </c>
    </row>
    <row r="23" spans="1:37" x14ac:dyDescent="0.25">
      <c r="G23" s="63" t="s">
        <v>213</v>
      </c>
      <c r="H23" s="61" t="s">
        <v>214</v>
      </c>
      <c r="J23" s="61" t="s">
        <v>444</v>
      </c>
      <c r="K23" s="58">
        <v>163</v>
      </c>
      <c r="M23" s="59">
        <v>21</v>
      </c>
      <c r="N23" s="61" t="s">
        <v>555</v>
      </c>
      <c r="S23" s="68" t="s">
        <v>677</v>
      </c>
      <c r="T23" s="61" t="s">
        <v>678</v>
      </c>
      <c r="AH23" s="106">
        <v>11301000</v>
      </c>
      <c r="AI23" s="106" t="s">
        <v>4451</v>
      </c>
      <c r="AJ23" s="61" t="s">
        <v>4434</v>
      </c>
      <c r="AK23" s="58">
        <v>2019</v>
      </c>
    </row>
    <row r="24" spans="1:37" x14ac:dyDescent="0.25">
      <c r="G24" s="63" t="s">
        <v>215</v>
      </c>
      <c r="H24" s="61" t="s">
        <v>216</v>
      </c>
      <c r="J24" s="61" t="s">
        <v>392</v>
      </c>
      <c r="K24" s="58">
        <v>111</v>
      </c>
      <c r="M24" s="59">
        <v>22</v>
      </c>
      <c r="N24" s="61" t="s">
        <v>556</v>
      </c>
      <c r="S24" s="68" t="s">
        <v>1883</v>
      </c>
      <c r="T24" s="61" t="s">
        <v>1884</v>
      </c>
      <c r="AH24" s="106">
        <v>11301100</v>
      </c>
      <c r="AI24" s="106" t="s">
        <v>3635</v>
      </c>
      <c r="AJ24" s="61" t="s">
        <v>4452</v>
      </c>
      <c r="AK24" s="58">
        <v>2010</v>
      </c>
    </row>
    <row r="25" spans="1:37" x14ac:dyDescent="0.25">
      <c r="G25" s="63" t="s">
        <v>217</v>
      </c>
      <c r="H25" s="61" t="s">
        <v>218</v>
      </c>
      <c r="J25" s="61" t="s">
        <v>283</v>
      </c>
      <c r="K25" s="58">
        <v>2</v>
      </c>
      <c r="M25" s="59">
        <v>23</v>
      </c>
      <c r="N25" s="61" t="s">
        <v>557</v>
      </c>
      <c r="S25" s="68" t="s">
        <v>3285</v>
      </c>
      <c r="T25" s="61" t="s">
        <v>3286</v>
      </c>
      <c r="AH25" s="106">
        <v>11301200</v>
      </c>
      <c r="AI25" s="106" t="s">
        <v>3635</v>
      </c>
      <c r="AJ25" s="61" t="s">
        <v>4453</v>
      </c>
      <c r="AK25" s="58">
        <v>2019</v>
      </c>
    </row>
    <row r="26" spans="1:37" x14ac:dyDescent="0.25">
      <c r="G26" s="63" t="s">
        <v>219</v>
      </c>
      <c r="H26" s="61" t="s">
        <v>220</v>
      </c>
      <c r="J26" s="61" t="s">
        <v>490</v>
      </c>
      <c r="K26" s="58">
        <v>210</v>
      </c>
      <c r="M26" s="59">
        <v>24</v>
      </c>
      <c r="N26" s="61" t="s">
        <v>558</v>
      </c>
      <c r="S26" s="68" t="s">
        <v>1885</v>
      </c>
      <c r="T26" s="61" t="s">
        <v>1886</v>
      </c>
      <c r="AH26" s="106">
        <v>11301300</v>
      </c>
      <c r="AI26" s="106" t="s">
        <v>4454</v>
      </c>
      <c r="AJ26" s="61" t="s">
        <v>4455</v>
      </c>
      <c r="AK26" s="58">
        <v>2019</v>
      </c>
    </row>
    <row r="27" spans="1:37" x14ac:dyDescent="0.25">
      <c r="G27" s="63" t="s">
        <v>221</v>
      </c>
      <c r="H27" s="61" t="s">
        <v>222</v>
      </c>
      <c r="J27" s="61" t="s">
        <v>373</v>
      </c>
      <c r="K27" s="58">
        <v>92</v>
      </c>
      <c r="M27" s="59">
        <v>25</v>
      </c>
      <c r="N27" s="61" t="s">
        <v>559</v>
      </c>
      <c r="S27" s="68" t="s">
        <v>1887</v>
      </c>
      <c r="T27" s="61" t="s">
        <v>1888</v>
      </c>
      <c r="AH27" s="106">
        <v>11301301</v>
      </c>
      <c r="AI27" s="106" t="s">
        <v>3677</v>
      </c>
      <c r="AJ27" s="61" t="s">
        <v>4456</v>
      </c>
      <c r="AK27" s="58">
        <v>2019</v>
      </c>
    </row>
    <row r="28" spans="1:37" x14ac:dyDescent="0.25">
      <c r="G28" s="63" t="s">
        <v>223</v>
      </c>
      <c r="H28" s="61" t="s">
        <v>224</v>
      </c>
      <c r="J28" s="61" t="s">
        <v>445</v>
      </c>
      <c r="K28" s="58">
        <v>164</v>
      </c>
      <c r="M28" s="59">
        <v>26</v>
      </c>
      <c r="N28" s="61" t="s">
        <v>560</v>
      </c>
      <c r="S28" s="68" t="s">
        <v>679</v>
      </c>
      <c r="T28" s="61" t="s">
        <v>680</v>
      </c>
      <c r="AH28" s="106">
        <v>11302000</v>
      </c>
      <c r="AI28" s="106" t="s">
        <v>3636</v>
      </c>
      <c r="AJ28" s="61" t="s">
        <v>4434</v>
      </c>
      <c r="AK28" s="58">
        <v>2019</v>
      </c>
    </row>
    <row r="29" spans="1:37" x14ac:dyDescent="0.25">
      <c r="G29" s="63" t="s">
        <v>225</v>
      </c>
      <c r="H29" s="61" t="s">
        <v>226</v>
      </c>
      <c r="J29" s="61" t="s">
        <v>437</v>
      </c>
      <c r="K29" s="58">
        <v>156</v>
      </c>
      <c r="M29" s="59">
        <v>27</v>
      </c>
      <c r="N29" s="61" t="s">
        <v>561</v>
      </c>
      <c r="S29" s="68" t="s">
        <v>681</v>
      </c>
      <c r="T29" s="61" t="s">
        <v>682</v>
      </c>
      <c r="AH29" s="106">
        <v>11302100</v>
      </c>
      <c r="AI29" s="106" t="s">
        <v>3636</v>
      </c>
      <c r="AJ29" s="61" t="s">
        <v>4457</v>
      </c>
      <c r="AK29" s="58">
        <v>2019</v>
      </c>
    </row>
    <row r="30" spans="1:37" x14ac:dyDescent="0.25">
      <c r="G30" s="63" t="s">
        <v>227</v>
      </c>
      <c r="H30" s="61" t="s">
        <v>166</v>
      </c>
      <c r="J30" s="61" t="s">
        <v>438</v>
      </c>
      <c r="K30" s="58">
        <v>157</v>
      </c>
      <c r="M30" s="59">
        <v>28</v>
      </c>
      <c r="N30" s="61" t="s">
        <v>562</v>
      </c>
      <c r="S30" s="68" t="s">
        <v>683</v>
      </c>
      <c r="T30" s="61" t="s">
        <v>684</v>
      </c>
      <c r="AH30" s="106">
        <v>11303000</v>
      </c>
      <c r="AI30" s="106" t="s">
        <v>4458</v>
      </c>
      <c r="AJ30" s="61" t="s">
        <v>4434</v>
      </c>
      <c r="AK30" s="58">
        <v>2019</v>
      </c>
    </row>
    <row r="31" spans="1:37" x14ac:dyDescent="0.25">
      <c r="G31" s="63" t="s">
        <v>228</v>
      </c>
      <c r="H31" s="61" t="s">
        <v>229</v>
      </c>
      <c r="J31" s="61" t="s">
        <v>465</v>
      </c>
      <c r="K31" s="58">
        <v>185</v>
      </c>
      <c r="M31" s="59">
        <v>99</v>
      </c>
      <c r="N31" s="61" t="s">
        <v>563</v>
      </c>
      <c r="S31" s="68" t="s">
        <v>1889</v>
      </c>
      <c r="T31" s="61" t="s">
        <v>1890</v>
      </c>
      <c r="AH31" s="106">
        <v>11303100</v>
      </c>
      <c r="AI31" s="106" t="s">
        <v>4458</v>
      </c>
      <c r="AJ31" s="61" t="s">
        <v>4459</v>
      </c>
      <c r="AK31" s="58">
        <v>2019</v>
      </c>
    </row>
    <row r="32" spans="1:37" x14ac:dyDescent="0.25">
      <c r="G32" s="63" t="s">
        <v>230</v>
      </c>
      <c r="H32" s="61" t="s">
        <v>231</v>
      </c>
      <c r="J32" s="61" t="s">
        <v>374</v>
      </c>
      <c r="K32" s="58">
        <v>93</v>
      </c>
      <c r="S32" s="68" t="s">
        <v>685</v>
      </c>
      <c r="T32" s="61" t="s">
        <v>686</v>
      </c>
      <c r="AH32" s="106">
        <v>11303101</v>
      </c>
      <c r="AI32" s="106" t="s">
        <v>3637</v>
      </c>
      <c r="AJ32" s="61" t="s">
        <v>4460</v>
      </c>
      <c r="AK32" s="58">
        <v>2019</v>
      </c>
    </row>
    <row r="33" spans="7:37" x14ac:dyDescent="0.25">
      <c r="G33" s="63" t="s">
        <v>232</v>
      </c>
      <c r="H33" s="61" t="s">
        <v>233</v>
      </c>
      <c r="J33" s="61" t="s">
        <v>502</v>
      </c>
      <c r="K33" s="58">
        <v>222</v>
      </c>
      <c r="S33" s="68" t="s">
        <v>1891</v>
      </c>
      <c r="T33" s="61" t="s">
        <v>1892</v>
      </c>
      <c r="AH33" s="106">
        <v>11303102</v>
      </c>
      <c r="AI33" s="106" t="s">
        <v>3638</v>
      </c>
      <c r="AJ33" s="61" t="s">
        <v>4461</v>
      </c>
      <c r="AK33" s="58">
        <v>2010</v>
      </c>
    </row>
    <row r="34" spans="7:37" x14ac:dyDescent="0.25">
      <c r="G34" s="63" t="s">
        <v>234</v>
      </c>
      <c r="H34" s="61" t="s">
        <v>235</v>
      </c>
      <c r="J34" s="61" t="s">
        <v>360</v>
      </c>
      <c r="K34" s="58">
        <v>79</v>
      </c>
      <c r="S34" s="68" t="s">
        <v>3317</v>
      </c>
      <c r="T34" s="61" t="s">
        <v>3318</v>
      </c>
      <c r="AH34" s="106">
        <v>11303103</v>
      </c>
      <c r="AI34" s="106" t="s">
        <v>3675</v>
      </c>
      <c r="AJ34" s="61" t="s">
        <v>4462</v>
      </c>
      <c r="AK34" s="58">
        <v>2019</v>
      </c>
    </row>
    <row r="35" spans="7:37" x14ac:dyDescent="0.25">
      <c r="G35" s="63" t="s">
        <v>236</v>
      </c>
      <c r="H35" s="61" t="s">
        <v>237</v>
      </c>
      <c r="J35" s="61" t="s">
        <v>284</v>
      </c>
      <c r="K35" s="58">
        <v>3</v>
      </c>
      <c r="S35" s="68" t="s">
        <v>1575</v>
      </c>
      <c r="T35" s="61" t="s">
        <v>1576</v>
      </c>
      <c r="AH35" s="106">
        <v>11305000</v>
      </c>
      <c r="AI35" s="106" t="s">
        <v>3639</v>
      </c>
      <c r="AJ35" s="61" t="s">
        <v>4434</v>
      </c>
      <c r="AK35" s="58">
        <v>2019</v>
      </c>
    </row>
    <row r="36" spans="7:37" x14ac:dyDescent="0.25">
      <c r="G36" s="63" t="s">
        <v>238</v>
      </c>
      <c r="H36" s="61" t="s">
        <v>239</v>
      </c>
      <c r="J36" s="61" t="s">
        <v>351</v>
      </c>
      <c r="K36" s="58">
        <v>70</v>
      </c>
      <c r="S36" s="68" t="s">
        <v>2653</v>
      </c>
      <c r="T36" s="61" t="s">
        <v>2654</v>
      </c>
      <c r="AH36" s="106">
        <v>11305100</v>
      </c>
      <c r="AI36" s="106" t="s">
        <v>3639</v>
      </c>
      <c r="AJ36" s="61" t="s">
        <v>4463</v>
      </c>
      <c r="AK36" s="58">
        <v>2019</v>
      </c>
    </row>
    <row r="37" spans="7:37" x14ac:dyDescent="0.25">
      <c r="G37" s="63" t="s">
        <v>240</v>
      </c>
      <c r="H37" s="61" t="s">
        <v>241</v>
      </c>
      <c r="J37" s="61" t="s">
        <v>285</v>
      </c>
      <c r="K37" s="58">
        <v>4</v>
      </c>
      <c r="S37" s="68" t="s">
        <v>2695</v>
      </c>
      <c r="T37" s="61" t="s">
        <v>2696</v>
      </c>
      <c r="AH37" s="106">
        <v>11305101</v>
      </c>
      <c r="AI37" s="106" t="s">
        <v>3640</v>
      </c>
      <c r="AJ37" s="61" t="s">
        <v>4464</v>
      </c>
      <c r="AK37" s="58">
        <v>2019</v>
      </c>
    </row>
    <row r="38" spans="7:37" x14ac:dyDescent="0.25">
      <c r="G38" s="63" t="s">
        <v>242</v>
      </c>
      <c r="H38" s="61" t="s">
        <v>243</v>
      </c>
      <c r="J38" s="61" t="s">
        <v>524</v>
      </c>
      <c r="K38" s="58">
        <v>244</v>
      </c>
      <c r="S38" s="68" t="s">
        <v>707</v>
      </c>
      <c r="T38" s="61" t="s">
        <v>708</v>
      </c>
      <c r="AH38" s="106">
        <v>11305102</v>
      </c>
      <c r="AI38" s="106" t="s">
        <v>3641</v>
      </c>
      <c r="AJ38" s="61" t="s">
        <v>4465</v>
      </c>
      <c r="AK38" s="58">
        <v>2019</v>
      </c>
    </row>
    <row r="39" spans="7:37" x14ac:dyDescent="0.25">
      <c r="G39" s="63" t="s">
        <v>244</v>
      </c>
      <c r="H39" s="61" t="s">
        <v>245</v>
      </c>
      <c r="J39" s="61" t="s">
        <v>361</v>
      </c>
      <c r="K39" s="58">
        <v>80</v>
      </c>
      <c r="S39" s="68" t="s">
        <v>709</v>
      </c>
      <c r="T39" s="61" t="s">
        <v>710</v>
      </c>
      <c r="AH39" s="106">
        <v>11305103</v>
      </c>
      <c r="AI39" s="106" t="s">
        <v>3642</v>
      </c>
      <c r="AJ39" s="61" t="s">
        <v>4466</v>
      </c>
      <c r="AK39" s="58">
        <v>2019</v>
      </c>
    </row>
    <row r="40" spans="7:37" x14ac:dyDescent="0.25">
      <c r="G40" s="63" t="s">
        <v>246</v>
      </c>
      <c r="H40" s="61" t="s">
        <v>247</v>
      </c>
      <c r="J40" s="61" t="s">
        <v>286</v>
      </c>
      <c r="K40" s="58">
        <v>5</v>
      </c>
      <c r="S40" s="68" t="s">
        <v>711</v>
      </c>
      <c r="T40" s="61" t="s">
        <v>712</v>
      </c>
      <c r="AH40" s="106">
        <v>11305104</v>
      </c>
      <c r="AI40" s="106" t="s">
        <v>3643</v>
      </c>
      <c r="AJ40" s="61" t="s">
        <v>4467</v>
      </c>
      <c r="AK40" s="58">
        <v>2019</v>
      </c>
    </row>
    <row r="41" spans="7:37" x14ac:dyDescent="0.25">
      <c r="G41" s="63" t="s">
        <v>248</v>
      </c>
      <c r="H41" s="61" t="s">
        <v>249</v>
      </c>
      <c r="J41" s="61" t="s">
        <v>325</v>
      </c>
      <c r="K41" s="58">
        <v>44</v>
      </c>
      <c r="S41" s="68" t="s">
        <v>713</v>
      </c>
      <c r="T41" s="61" t="s">
        <v>714</v>
      </c>
      <c r="AH41" s="106">
        <v>11305105</v>
      </c>
      <c r="AI41" s="106" t="s">
        <v>3644</v>
      </c>
      <c r="AJ41" s="61" t="s">
        <v>4468</v>
      </c>
      <c r="AK41" s="58">
        <v>2010</v>
      </c>
    </row>
    <row r="42" spans="7:37" x14ac:dyDescent="0.25">
      <c r="G42" s="63" t="s">
        <v>250</v>
      </c>
      <c r="H42" s="61" t="s">
        <v>251</v>
      </c>
      <c r="J42" s="61" t="s">
        <v>309</v>
      </c>
      <c r="K42" s="58">
        <v>28</v>
      </c>
      <c r="S42" s="68" t="s">
        <v>715</v>
      </c>
      <c r="T42" s="61" t="s">
        <v>716</v>
      </c>
      <c r="AH42" s="106">
        <v>11305106</v>
      </c>
      <c r="AI42" s="106" t="s">
        <v>3645</v>
      </c>
      <c r="AJ42" s="61" t="s">
        <v>4469</v>
      </c>
      <c r="AK42" s="58">
        <v>2019</v>
      </c>
    </row>
    <row r="43" spans="7:37" x14ac:dyDescent="0.25">
      <c r="G43" s="63" t="s">
        <v>252</v>
      </c>
      <c r="H43" s="61" t="s">
        <v>253</v>
      </c>
      <c r="J43" s="61" t="s">
        <v>415</v>
      </c>
      <c r="K43" s="58">
        <v>134</v>
      </c>
      <c r="S43" s="68" t="s">
        <v>717</v>
      </c>
      <c r="T43" s="61" t="s">
        <v>718</v>
      </c>
      <c r="AH43" s="106">
        <v>11306000</v>
      </c>
      <c r="AI43" s="106" t="s">
        <v>3646</v>
      </c>
      <c r="AJ43" s="61" t="s">
        <v>4434</v>
      </c>
      <c r="AK43" s="58">
        <v>2019</v>
      </c>
    </row>
    <row r="44" spans="7:37" x14ac:dyDescent="0.25">
      <c r="G44" s="63" t="s">
        <v>254</v>
      </c>
      <c r="H44" s="61" t="s">
        <v>255</v>
      </c>
      <c r="J44" s="61" t="s">
        <v>375</v>
      </c>
      <c r="K44" s="58">
        <v>94</v>
      </c>
      <c r="S44" s="68" t="s">
        <v>719</v>
      </c>
      <c r="T44" s="61" t="s">
        <v>720</v>
      </c>
      <c r="AH44" s="106">
        <v>11306100</v>
      </c>
      <c r="AI44" s="106" t="s">
        <v>3646</v>
      </c>
      <c r="AJ44" s="61" t="s">
        <v>4470</v>
      </c>
      <c r="AK44" s="58">
        <v>2019</v>
      </c>
    </row>
    <row r="45" spans="7:37" x14ac:dyDescent="0.25">
      <c r="G45" s="63" t="s">
        <v>256</v>
      </c>
      <c r="H45" s="61" t="s">
        <v>257</v>
      </c>
      <c r="J45" s="61" t="s">
        <v>334</v>
      </c>
      <c r="K45" s="58">
        <v>53</v>
      </c>
      <c r="S45" s="68" t="s">
        <v>721</v>
      </c>
      <c r="T45" s="61" t="s">
        <v>722</v>
      </c>
      <c r="AH45" s="106">
        <v>11307000</v>
      </c>
      <c r="AI45" s="106" t="s">
        <v>4471</v>
      </c>
      <c r="AJ45" s="61" t="s">
        <v>4434</v>
      </c>
      <c r="AK45" s="58">
        <v>2019</v>
      </c>
    </row>
    <row r="46" spans="7:37" x14ac:dyDescent="0.25">
      <c r="G46" s="63" t="s">
        <v>258</v>
      </c>
      <c r="H46" s="61" t="s">
        <v>259</v>
      </c>
      <c r="J46" s="61" t="s">
        <v>287</v>
      </c>
      <c r="K46" s="58">
        <v>6</v>
      </c>
      <c r="S46" s="68" t="s">
        <v>1577</v>
      </c>
      <c r="T46" s="61" t="s">
        <v>1578</v>
      </c>
      <c r="AH46" s="106">
        <v>11307100</v>
      </c>
      <c r="AI46" s="106" t="s">
        <v>4471</v>
      </c>
      <c r="AJ46" s="61" t="s">
        <v>4472</v>
      </c>
      <c r="AK46" s="58">
        <v>2019</v>
      </c>
    </row>
    <row r="47" spans="7:37" x14ac:dyDescent="0.25">
      <c r="G47" s="63" t="s">
        <v>260</v>
      </c>
      <c r="H47" s="61" t="s">
        <v>261</v>
      </c>
      <c r="J47" s="61" t="s">
        <v>183</v>
      </c>
      <c r="K47" s="58">
        <v>245</v>
      </c>
      <c r="S47" s="68" t="s">
        <v>1579</v>
      </c>
      <c r="T47" s="61" t="s">
        <v>1580</v>
      </c>
      <c r="AH47" s="106">
        <v>11307101</v>
      </c>
      <c r="AI47" s="106" t="s">
        <v>3647</v>
      </c>
      <c r="AJ47" s="61" t="s">
        <v>4473</v>
      </c>
      <c r="AK47" s="58">
        <v>2010</v>
      </c>
    </row>
    <row r="48" spans="7:37" x14ac:dyDescent="0.25">
      <c r="G48" s="63" t="s">
        <v>262</v>
      </c>
      <c r="H48" s="61" t="s">
        <v>263</v>
      </c>
      <c r="J48" s="61" t="s">
        <v>475</v>
      </c>
      <c r="K48" s="58">
        <v>195</v>
      </c>
      <c r="S48" s="68" t="s">
        <v>687</v>
      </c>
      <c r="T48" s="61" t="s">
        <v>688</v>
      </c>
      <c r="AH48" s="106">
        <v>11307102</v>
      </c>
      <c r="AI48" s="106" t="s">
        <v>3648</v>
      </c>
      <c r="AJ48" s="61" t="s">
        <v>4474</v>
      </c>
      <c r="AK48" s="58">
        <v>2010</v>
      </c>
    </row>
    <row r="49" spans="7:37" x14ac:dyDescent="0.25">
      <c r="G49" s="63" t="s">
        <v>264</v>
      </c>
      <c r="H49" s="61" t="s">
        <v>265</v>
      </c>
      <c r="J49" s="61" t="s">
        <v>376</v>
      </c>
      <c r="K49" s="58">
        <v>95</v>
      </c>
      <c r="S49" s="68" t="s">
        <v>689</v>
      </c>
      <c r="T49" s="61" t="s">
        <v>690</v>
      </c>
      <c r="AH49" s="106">
        <v>11307103</v>
      </c>
      <c r="AI49" s="106" t="s">
        <v>3649</v>
      </c>
      <c r="AJ49" s="61" t="s">
        <v>4475</v>
      </c>
      <c r="AK49" s="58">
        <v>2010</v>
      </c>
    </row>
    <row r="50" spans="7:37" x14ac:dyDescent="0.25">
      <c r="G50" s="63" t="s">
        <v>266</v>
      </c>
      <c r="H50" s="61" t="s">
        <v>267</v>
      </c>
      <c r="J50" s="61" t="s">
        <v>416</v>
      </c>
      <c r="K50" s="58">
        <v>135</v>
      </c>
      <c r="S50" s="68" t="s">
        <v>691</v>
      </c>
      <c r="T50" s="61" t="s">
        <v>692</v>
      </c>
      <c r="AH50" s="106">
        <v>11307104</v>
      </c>
      <c r="AI50" s="106" t="s">
        <v>3676</v>
      </c>
      <c r="AJ50" s="61" t="s">
        <v>4476</v>
      </c>
      <c r="AK50" s="58">
        <v>2019</v>
      </c>
    </row>
    <row r="51" spans="7:37" x14ac:dyDescent="0.25">
      <c r="G51" s="63" t="s">
        <v>268</v>
      </c>
      <c r="H51" s="61" t="s">
        <v>269</v>
      </c>
      <c r="J51" s="61" t="s">
        <v>503</v>
      </c>
      <c r="K51" s="58">
        <v>223</v>
      </c>
      <c r="S51" s="68" t="s">
        <v>1581</v>
      </c>
      <c r="T51" s="61" t="s">
        <v>1582</v>
      </c>
      <c r="AH51" s="106">
        <v>11311000</v>
      </c>
      <c r="AI51" s="106" t="s">
        <v>3650</v>
      </c>
      <c r="AJ51" s="61" t="s">
        <v>4434</v>
      </c>
      <c r="AK51" s="58">
        <v>2019</v>
      </c>
    </row>
    <row r="52" spans="7:37" x14ac:dyDescent="0.25">
      <c r="G52" s="63" t="s">
        <v>270</v>
      </c>
      <c r="H52" s="61" t="s">
        <v>271</v>
      </c>
      <c r="J52" s="61" t="s">
        <v>507</v>
      </c>
      <c r="K52" s="58">
        <v>227</v>
      </c>
      <c r="S52" s="68" t="s">
        <v>693</v>
      </c>
      <c r="T52" s="61" t="s">
        <v>694</v>
      </c>
      <c r="AH52" s="106">
        <v>11311100</v>
      </c>
      <c r="AI52" s="106" t="s">
        <v>3650</v>
      </c>
      <c r="AJ52" s="61" t="s">
        <v>4477</v>
      </c>
      <c r="AK52" s="58">
        <v>2019</v>
      </c>
    </row>
    <row r="53" spans="7:37" x14ac:dyDescent="0.25">
      <c r="G53" s="63" t="s">
        <v>272</v>
      </c>
      <c r="H53" s="61" t="s">
        <v>273</v>
      </c>
      <c r="J53" s="61" t="s">
        <v>326</v>
      </c>
      <c r="K53" s="58">
        <v>45</v>
      </c>
      <c r="S53" s="68" t="s">
        <v>723</v>
      </c>
      <c r="T53" s="61" t="s">
        <v>724</v>
      </c>
      <c r="AH53" s="106">
        <v>11312000</v>
      </c>
      <c r="AI53" s="106" t="s">
        <v>3651</v>
      </c>
      <c r="AJ53" s="61" t="s">
        <v>4434</v>
      </c>
      <c r="AK53" s="58">
        <v>2019</v>
      </c>
    </row>
    <row r="54" spans="7:37" x14ac:dyDescent="0.25">
      <c r="G54" s="63" t="s">
        <v>274</v>
      </c>
      <c r="H54" s="61" t="s">
        <v>275</v>
      </c>
      <c r="J54" s="61" t="s">
        <v>400</v>
      </c>
      <c r="K54" s="58">
        <v>119</v>
      </c>
      <c r="S54" s="68" t="s">
        <v>1583</v>
      </c>
      <c r="T54" s="61" t="s">
        <v>1584</v>
      </c>
      <c r="AH54" s="106">
        <v>11312100</v>
      </c>
      <c r="AI54" s="106" t="s">
        <v>3651</v>
      </c>
      <c r="AJ54" s="61" t="s">
        <v>4478</v>
      </c>
      <c r="AK54" s="58">
        <v>2019</v>
      </c>
    </row>
    <row r="55" spans="7:37" x14ac:dyDescent="0.25">
      <c r="G55" s="63" t="s">
        <v>276</v>
      </c>
      <c r="H55" s="61" t="s">
        <v>277</v>
      </c>
      <c r="J55" s="61" t="s">
        <v>417</v>
      </c>
      <c r="K55" s="58">
        <v>136</v>
      </c>
      <c r="S55" s="68" t="s">
        <v>1585</v>
      </c>
      <c r="T55" s="61" t="s">
        <v>1586</v>
      </c>
      <c r="AH55" s="106">
        <v>11313000</v>
      </c>
      <c r="AI55" s="106" t="s">
        <v>3652</v>
      </c>
      <c r="AJ55" s="61" t="s">
        <v>4434</v>
      </c>
      <c r="AK55" s="58">
        <v>2019</v>
      </c>
    </row>
    <row r="56" spans="7:37" x14ac:dyDescent="0.25">
      <c r="G56" s="63" t="s">
        <v>278</v>
      </c>
      <c r="H56" s="61" t="s">
        <v>279</v>
      </c>
      <c r="J56" s="61" t="s">
        <v>310</v>
      </c>
      <c r="K56" s="58">
        <v>29</v>
      </c>
      <c r="S56" s="68" t="s">
        <v>1587</v>
      </c>
      <c r="T56" s="61" t="s">
        <v>1588</v>
      </c>
      <c r="AH56" s="106">
        <v>11313100</v>
      </c>
      <c r="AI56" s="106" t="s">
        <v>3652</v>
      </c>
      <c r="AJ56" s="61" t="s">
        <v>4479</v>
      </c>
      <c r="AK56" s="58">
        <v>2019</v>
      </c>
    </row>
    <row r="57" spans="7:37" x14ac:dyDescent="0.25">
      <c r="G57" s="63" t="s">
        <v>280</v>
      </c>
      <c r="H57" s="61" t="s">
        <v>281</v>
      </c>
      <c r="J57" s="61" t="s">
        <v>393</v>
      </c>
      <c r="K57" s="58">
        <v>112</v>
      </c>
      <c r="S57" s="68" t="s">
        <v>1589</v>
      </c>
      <c r="T57" s="61" t="s">
        <v>1590</v>
      </c>
      <c r="AH57" s="106">
        <v>11900000</v>
      </c>
      <c r="AI57" s="106" t="s">
        <v>4480</v>
      </c>
      <c r="AJ57" s="61" t="s">
        <v>4434</v>
      </c>
      <c r="AK57" s="58">
        <v>2019</v>
      </c>
    </row>
    <row r="58" spans="7:37" x14ac:dyDescent="0.25">
      <c r="J58" s="61" t="s">
        <v>288</v>
      </c>
      <c r="K58" s="58">
        <v>7</v>
      </c>
      <c r="S58" s="68" t="s">
        <v>1591</v>
      </c>
      <c r="T58" s="61" t="s">
        <v>1592</v>
      </c>
      <c r="AH58" s="106">
        <v>11901000</v>
      </c>
      <c r="AI58" s="106" t="s">
        <v>4481</v>
      </c>
      <c r="AJ58" s="61" t="s">
        <v>4434</v>
      </c>
      <c r="AK58" s="58">
        <v>2019</v>
      </c>
    </row>
    <row r="59" spans="7:37" x14ac:dyDescent="0.25">
      <c r="J59" s="61" t="s">
        <v>349</v>
      </c>
      <c r="K59" s="58">
        <v>68</v>
      </c>
      <c r="S59" s="68" t="s">
        <v>1633</v>
      </c>
      <c r="T59" s="61" t="s">
        <v>1634</v>
      </c>
      <c r="AH59" s="106">
        <v>11901300</v>
      </c>
      <c r="AI59" s="106" t="s">
        <v>4481</v>
      </c>
      <c r="AJ59" s="61" t="s">
        <v>4482</v>
      </c>
      <c r="AK59" s="58">
        <v>2019</v>
      </c>
    </row>
    <row r="60" spans="7:37" x14ac:dyDescent="0.25">
      <c r="J60" s="61" t="s">
        <v>401</v>
      </c>
      <c r="K60" s="58">
        <v>120</v>
      </c>
      <c r="S60" s="68" t="s">
        <v>1705</v>
      </c>
      <c r="T60" s="61" t="s">
        <v>1706</v>
      </c>
      <c r="AH60" s="106">
        <v>11901301</v>
      </c>
      <c r="AI60" s="106" t="s">
        <v>3653</v>
      </c>
      <c r="AJ60" s="61" t="s">
        <v>4483</v>
      </c>
      <c r="AK60" s="58">
        <v>2010</v>
      </c>
    </row>
    <row r="61" spans="7:37" x14ac:dyDescent="0.25">
      <c r="J61" s="61" t="s">
        <v>289</v>
      </c>
      <c r="K61" s="58">
        <v>8</v>
      </c>
      <c r="S61" s="68" t="s">
        <v>1707</v>
      </c>
      <c r="T61" s="61" t="s">
        <v>1708</v>
      </c>
      <c r="AH61" s="106">
        <v>11901302</v>
      </c>
      <c r="AI61" s="106" t="s">
        <v>3654</v>
      </c>
      <c r="AJ61" s="61" t="s">
        <v>4484</v>
      </c>
      <c r="AK61" s="58">
        <v>2010</v>
      </c>
    </row>
    <row r="62" spans="7:37" x14ac:dyDescent="0.25">
      <c r="J62" s="61" t="s">
        <v>352</v>
      </c>
      <c r="K62" s="58">
        <v>71</v>
      </c>
      <c r="S62" s="68" t="s">
        <v>1635</v>
      </c>
      <c r="T62" s="61" t="s">
        <v>1636</v>
      </c>
      <c r="AH62" s="106">
        <v>11901303</v>
      </c>
      <c r="AI62" s="106" t="s">
        <v>3655</v>
      </c>
      <c r="AJ62" s="61" t="s">
        <v>4485</v>
      </c>
      <c r="AK62" s="58">
        <v>2010</v>
      </c>
    </row>
    <row r="63" spans="7:37" x14ac:dyDescent="0.25">
      <c r="J63" s="61" t="s">
        <v>335</v>
      </c>
      <c r="K63" s="58">
        <v>54</v>
      </c>
      <c r="S63" s="68" t="s">
        <v>3263</v>
      </c>
      <c r="T63" s="61" t="s">
        <v>3264</v>
      </c>
      <c r="AH63" s="106">
        <v>11902000</v>
      </c>
      <c r="AI63" s="106" t="s">
        <v>3656</v>
      </c>
      <c r="AJ63" s="61" t="s">
        <v>4434</v>
      </c>
      <c r="AK63" s="58">
        <v>2019</v>
      </c>
    </row>
    <row r="64" spans="7:37" x14ac:dyDescent="0.25">
      <c r="J64" s="61" t="s">
        <v>466</v>
      </c>
      <c r="K64" s="58">
        <v>186</v>
      </c>
      <c r="S64" s="68" t="s">
        <v>1637</v>
      </c>
      <c r="T64" s="61" t="s">
        <v>1638</v>
      </c>
      <c r="AH64" s="106">
        <v>11902100</v>
      </c>
      <c r="AI64" s="106" t="s">
        <v>3656</v>
      </c>
      <c r="AJ64" s="61" t="s">
        <v>4486</v>
      </c>
      <c r="AK64" s="58">
        <v>2019</v>
      </c>
    </row>
    <row r="65" spans="10:37" x14ac:dyDescent="0.25">
      <c r="J65" s="61" t="s">
        <v>311</v>
      </c>
      <c r="K65" s="58">
        <v>30</v>
      </c>
      <c r="S65" s="68" t="s">
        <v>1639</v>
      </c>
      <c r="T65" s="61" t="s">
        <v>1640</v>
      </c>
      <c r="AH65" s="106">
        <v>11903000</v>
      </c>
      <c r="AI65" s="106" t="s">
        <v>4487</v>
      </c>
      <c r="AJ65" s="61" t="s">
        <v>4434</v>
      </c>
      <c r="AK65" s="58">
        <v>2019</v>
      </c>
    </row>
    <row r="66" spans="10:37" x14ac:dyDescent="0.25">
      <c r="J66" s="61" t="s">
        <v>513</v>
      </c>
      <c r="K66" s="58">
        <v>233</v>
      </c>
      <c r="S66" s="68" t="s">
        <v>1191</v>
      </c>
      <c r="T66" s="61" t="s">
        <v>1192</v>
      </c>
      <c r="AH66" s="106">
        <v>11903100</v>
      </c>
      <c r="AI66" s="106" t="s">
        <v>4488</v>
      </c>
      <c r="AJ66" s="61" t="s">
        <v>4489</v>
      </c>
      <c r="AK66" s="58">
        <v>2019</v>
      </c>
    </row>
    <row r="67" spans="10:37" x14ac:dyDescent="0.25">
      <c r="J67" s="61" t="s">
        <v>290</v>
      </c>
      <c r="K67" s="58">
        <v>9</v>
      </c>
      <c r="S67" s="68" t="s">
        <v>3247</v>
      </c>
      <c r="T67" s="61" t="s">
        <v>3248</v>
      </c>
      <c r="AH67" s="106">
        <v>11903200</v>
      </c>
      <c r="AI67" s="106" t="s">
        <v>4490</v>
      </c>
      <c r="AJ67" s="61" t="s">
        <v>4491</v>
      </c>
      <c r="AK67" s="58">
        <v>2019</v>
      </c>
    </row>
    <row r="68" spans="10:37" x14ac:dyDescent="0.25">
      <c r="J68" s="61" t="s">
        <v>491</v>
      </c>
      <c r="K68" s="58">
        <v>211</v>
      </c>
      <c r="S68" s="68" t="s">
        <v>1899</v>
      </c>
      <c r="T68" s="61" t="s">
        <v>1900</v>
      </c>
      <c r="AH68" s="106">
        <v>11903300</v>
      </c>
      <c r="AI68" s="106" t="s">
        <v>3657</v>
      </c>
      <c r="AJ68" s="61" t="s">
        <v>4492</v>
      </c>
      <c r="AK68" s="58">
        <v>2019</v>
      </c>
    </row>
    <row r="69" spans="10:37" x14ac:dyDescent="0.25">
      <c r="J69" s="61" t="s">
        <v>377</v>
      </c>
      <c r="K69" s="58">
        <v>96</v>
      </c>
      <c r="S69" s="68" t="s">
        <v>3265</v>
      </c>
      <c r="T69" s="61" t="s">
        <v>3266</v>
      </c>
      <c r="AH69" s="106">
        <v>11903900</v>
      </c>
      <c r="AI69" s="106" t="s">
        <v>4493</v>
      </c>
      <c r="AJ69" s="61" t="s">
        <v>4494</v>
      </c>
      <c r="AK69" s="58">
        <v>2019</v>
      </c>
    </row>
    <row r="70" spans="10:37" x14ac:dyDescent="0.25">
      <c r="J70" s="61" t="s">
        <v>402</v>
      </c>
      <c r="K70" s="58">
        <v>121</v>
      </c>
      <c r="S70" s="68" t="s">
        <v>1643</v>
      </c>
      <c r="T70" s="61" t="s">
        <v>1644</v>
      </c>
      <c r="AH70" s="106">
        <v>11903901</v>
      </c>
      <c r="AI70" s="106" t="s">
        <v>3658</v>
      </c>
      <c r="AJ70" s="61" t="s">
        <v>4495</v>
      </c>
      <c r="AK70" s="58">
        <v>2010</v>
      </c>
    </row>
    <row r="71" spans="10:37" x14ac:dyDescent="0.25">
      <c r="J71" s="61" t="s">
        <v>514</v>
      </c>
      <c r="K71" s="58">
        <v>234</v>
      </c>
      <c r="S71" s="68" t="s">
        <v>1645</v>
      </c>
      <c r="T71" s="61" t="s">
        <v>1646</v>
      </c>
      <c r="AH71" s="106">
        <v>11903902</v>
      </c>
      <c r="AI71" s="106" t="s">
        <v>3659</v>
      </c>
      <c r="AJ71" s="61" t="s">
        <v>4496</v>
      </c>
      <c r="AK71" s="58">
        <v>2010</v>
      </c>
    </row>
    <row r="72" spans="10:37" x14ac:dyDescent="0.25">
      <c r="J72" s="61" t="s">
        <v>394</v>
      </c>
      <c r="K72" s="58">
        <v>113</v>
      </c>
      <c r="S72" s="68" t="s">
        <v>1641</v>
      </c>
      <c r="T72" s="61" t="s">
        <v>1642</v>
      </c>
      <c r="AH72" s="106">
        <v>11904000</v>
      </c>
      <c r="AI72" s="106" t="s">
        <v>3660</v>
      </c>
      <c r="AJ72" s="61" t="s">
        <v>4434</v>
      </c>
      <c r="AK72" s="58">
        <v>2019</v>
      </c>
    </row>
    <row r="73" spans="10:37" x14ac:dyDescent="0.25">
      <c r="J73" s="61" t="s">
        <v>336</v>
      </c>
      <c r="K73" s="58">
        <v>55</v>
      </c>
      <c r="S73" s="68" t="s">
        <v>1647</v>
      </c>
      <c r="T73" s="61" t="s">
        <v>1648</v>
      </c>
      <c r="AH73" s="106">
        <v>11904100</v>
      </c>
      <c r="AI73" s="106" t="s">
        <v>3660</v>
      </c>
      <c r="AJ73" s="61" t="s">
        <v>4497</v>
      </c>
      <c r="AK73" s="58">
        <v>2019</v>
      </c>
    </row>
    <row r="74" spans="10:37" x14ac:dyDescent="0.25">
      <c r="J74" s="61" t="s">
        <v>337</v>
      </c>
      <c r="K74" s="58">
        <v>56</v>
      </c>
      <c r="S74" s="68" t="s">
        <v>1649</v>
      </c>
      <c r="T74" s="61" t="s">
        <v>1650</v>
      </c>
      <c r="AH74" s="106">
        <v>11904101</v>
      </c>
      <c r="AI74" s="106" t="s">
        <v>3661</v>
      </c>
      <c r="AJ74" s="61" t="s">
        <v>4498</v>
      </c>
      <c r="AK74" s="58">
        <v>2019</v>
      </c>
    </row>
    <row r="75" spans="10:37" x14ac:dyDescent="0.25">
      <c r="J75" s="61" t="s">
        <v>429</v>
      </c>
      <c r="K75" s="58">
        <v>148</v>
      </c>
      <c r="S75" s="68" t="s">
        <v>1651</v>
      </c>
      <c r="T75" s="61" t="s">
        <v>1652</v>
      </c>
      <c r="AH75" s="106">
        <v>11905000</v>
      </c>
      <c r="AI75" s="106" t="s">
        <v>3662</v>
      </c>
      <c r="AJ75" s="61" t="s">
        <v>4434</v>
      </c>
      <c r="AK75" s="58">
        <v>2019</v>
      </c>
    </row>
    <row r="76" spans="10:37" x14ac:dyDescent="0.25">
      <c r="J76" s="61" t="s">
        <v>504</v>
      </c>
      <c r="K76" s="58">
        <v>224</v>
      </c>
      <c r="S76" s="68" t="s">
        <v>1765</v>
      </c>
      <c r="T76" s="61" t="s">
        <v>1766</v>
      </c>
      <c r="AH76" s="106">
        <v>11905100</v>
      </c>
      <c r="AI76" s="106" t="s">
        <v>3662</v>
      </c>
      <c r="AJ76" s="61" t="s">
        <v>4499</v>
      </c>
      <c r="AK76" s="58">
        <v>2019</v>
      </c>
    </row>
    <row r="77" spans="10:37" x14ac:dyDescent="0.25">
      <c r="J77" s="61" t="s">
        <v>439</v>
      </c>
      <c r="K77" s="58">
        <v>158</v>
      </c>
      <c r="S77" s="68" t="s">
        <v>1653</v>
      </c>
      <c r="T77" s="61" t="s">
        <v>1654</v>
      </c>
      <c r="AH77" s="106">
        <v>11906100</v>
      </c>
      <c r="AI77" s="106" t="s">
        <v>3663</v>
      </c>
      <c r="AJ77" s="61" t="s">
        <v>4500</v>
      </c>
      <c r="AK77" s="58">
        <v>2010</v>
      </c>
    </row>
    <row r="78" spans="10:37" x14ac:dyDescent="0.25">
      <c r="J78" s="61" t="s">
        <v>378</v>
      </c>
      <c r="K78" s="58">
        <v>97</v>
      </c>
      <c r="S78" s="68" t="s">
        <v>1599</v>
      </c>
      <c r="T78" s="61" t="s">
        <v>1600</v>
      </c>
      <c r="AH78" s="106">
        <v>11907000</v>
      </c>
      <c r="AI78" s="106" t="s">
        <v>4501</v>
      </c>
      <c r="AJ78" s="61" t="s">
        <v>4434</v>
      </c>
      <c r="AK78" s="58">
        <v>2019</v>
      </c>
    </row>
    <row r="79" spans="10:37" x14ac:dyDescent="0.25">
      <c r="J79" s="61" t="s">
        <v>312</v>
      </c>
      <c r="K79" s="58">
        <v>31</v>
      </c>
      <c r="S79" s="68" t="s">
        <v>1901</v>
      </c>
      <c r="T79" s="61" t="s">
        <v>1902</v>
      </c>
      <c r="AH79" s="106">
        <v>11907100</v>
      </c>
      <c r="AI79" s="106" t="s">
        <v>4502</v>
      </c>
      <c r="AJ79" s="61" t="s">
        <v>4503</v>
      </c>
      <c r="AK79" s="58">
        <v>2019</v>
      </c>
    </row>
    <row r="80" spans="10:37" x14ac:dyDescent="0.25">
      <c r="J80" s="61" t="s">
        <v>327</v>
      </c>
      <c r="K80" s="58">
        <v>46</v>
      </c>
      <c r="S80" s="68" t="s">
        <v>751</v>
      </c>
      <c r="T80" s="61" t="s">
        <v>752</v>
      </c>
      <c r="AH80" s="106">
        <v>11907200</v>
      </c>
      <c r="AI80" s="106" t="s">
        <v>4504</v>
      </c>
      <c r="AJ80" s="61" t="s">
        <v>4505</v>
      </c>
      <c r="AK80" s="58">
        <v>2019</v>
      </c>
    </row>
    <row r="81" spans="10:37" x14ac:dyDescent="0.25">
      <c r="J81" s="61" t="s">
        <v>525</v>
      </c>
      <c r="K81" s="58">
        <v>246</v>
      </c>
      <c r="S81" s="68" t="s">
        <v>753</v>
      </c>
      <c r="T81" s="61" t="s">
        <v>754</v>
      </c>
      <c r="AH81" s="106">
        <v>11908000</v>
      </c>
      <c r="AI81" s="106" t="s">
        <v>3664</v>
      </c>
      <c r="AJ81" s="61" t="s">
        <v>4434</v>
      </c>
      <c r="AK81" s="58">
        <v>2019</v>
      </c>
    </row>
    <row r="82" spans="10:37" x14ac:dyDescent="0.25">
      <c r="J82" s="61" t="s">
        <v>353</v>
      </c>
      <c r="K82" s="58">
        <v>72</v>
      </c>
      <c r="S82" s="68" t="s">
        <v>755</v>
      </c>
      <c r="T82" s="61" t="s">
        <v>756</v>
      </c>
      <c r="AH82" s="106">
        <v>11908100</v>
      </c>
      <c r="AI82" s="106" t="s">
        <v>3664</v>
      </c>
      <c r="AJ82" s="61" t="s">
        <v>4506</v>
      </c>
      <c r="AK82" s="58">
        <v>2019</v>
      </c>
    </row>
    <row r="83" spans="10:37" x14ac:dyDescent="0.25">
      <c r="J83" s="61" t="s">
        <v>430</v>
      </c>
      <c r="K83" s="58">
        <v>149</v>
      </c>
      <c r="S83" s="68" t="s">
        <v>757</v>
      </c>
      <c r="T83" s="61" t="s">
        <v>758</v>
      </c>
      <c r="AH83" s="106">
        <v>11911000</v>
      </c>
      <c r="AI83" s="106" t="s">
        <v>3665</v>
      </c>
      <c r="AJ83" s="61" t="s">
        <v>4434</v>
      </c>
      <c r="AK83" s="58">
        <v>2019</v>
      </c>
    </row>
    <row r="84" spans="10:37" x14ac:dyDescent="0.25">
      <c r="J84" s="61" t="s">
        <v>476</v>
      </c>
      <c r="K84" s="58">
        <v>196</v>
      </c>
      <c r="S84" s="68" t="s">
        <v>759</v>
      </c>
      <c r="T84" s="61" t="s">
        <v>760</v>
      </c>
      <c r="AH84" s="106">
        <v>11911100</v>
      </c>
      <c r="AI84" s="106" t="s">
        <v>3665</v>
      </c>
      <c r="AJ84" s="61" t="s">
        <v>4507</v>
      </c>
      <c r="AK84" s="58">
        <v>2019</v>
      </c>
    </row>
    <row r="85" spans="10:37" x14ac:dyDescent="0.25">
      <c r="J85" s="61" t="s">
        <v>403</v>
      </c>
      <c r="K85" s="58">
        <v>122</v>
      </c>
      <c r="S85" s="68" t="s">
        <v>1473</v>
      </c>
      <c r="T85" s="61" t="s">
        <v>1474</v>
      </c>
      <c r="AH85" s="106">
        <v>11912000</v>
      </c>
      <c r="AI85" s="106" t="s">
        <v>3666</v>
      </c>
      <c r="AJ85" s="61" t="s">
        <v>4434</v>
      </c>
      <c r="AK85" s="58">
        <v>2019</v>
      </c>
    </row>
    <row r="86" spans="10:37" x14ac:dyDescent="0.25">
      <c r="J86" s="61" t="s">
        <v>526</v>
      </c>
      <c r="K86" s="58">
        <v>247</v>
      </c>
      <c r="S86" s="68" t="s">
        <v>1481</v>
      </c>
      <c r="T86" s="61" t="s">
        <v>1482</v>
      </c>
      <c r="AH86" s="106">
        <v>11912100</v>
      </c>
      <c r="AI86" s="106" t="s">
        <v>3666</v>
      </c>
      <c r="AJ86" s="61" t="s">
        <v>4508</v>
      </c>
      <c r="AK86" s="58">
        <v>2019</v>
      </c>
    </row>
    <row r="87" spans="10:37" x14ac:dyDescent="0.25">
      <c r="J87" s="61" t="s">
        <v>313</v>
      </c>
      <c r="K87" s="58">
        <v>32</v>
      </c>
      <c r="S87" s="68" t="s">
        <v>761</v>
      </c>
      <c r="T87" s="61" t="s">
        <v>762</v>
      </c>
      <c r="AH87" s="106">
        <v>11912101</v>
      </c>
      <c r="AI87" s="106" t="s">
        <v>3667</v>
      </c>
      <c r="AJ87" s="61" t="s">
        <v>4509</v>
      </c>
      <c r="AK87" s="58">
        <v>2019</v>
      </c>
    </row>
    <row r="88" spans="10:37" x14ac:dyDescent="0.25">
      <c r="J88" s="61" t="s">
        <v>477</v>
      </c>
      <c r="K88" s="58">
        <v>197</v>
      </c>
      <c r="S88" s="68" t="s">
        <v>1483</v>
      </c>
      <c r="T88" s="61" t="s">
        <v>1484</v>
      </c>
      <c r="AH88" s="106">
        <v>11912102</v>
      </c>
      <c r="AI88" s="106" t="s">
        <v>3668</v>
      </c>
      <c r="AJ88" s="61" t="s">
        <v>4510</v>
      </c>
      <c r="AK88" s="58">
        <v>2019</v>
      </c>
    </row>
    <row r="89" spans="10:37" x14ac:dyDescent="0.25">
      <c r="J89" s="61" t="s">
        <v>404</v>
      </c>
      <c r="K89" s="58">
        <v>123</v>
      </c>
      <c r="S89" s="68" t="s">
        <v>1163</v>
      </c>
      <c r="T89" s="61" t="s">
        <v>1164</v>
      </c>
      <c r="AH89" s="106">
        <v>11913000</v>
      </c>
      <c r="AI89" s="106" t="s">
        <v>3669</v>
      </c>
      <c r="AJ89" s="61" t="s">
        <v>4434</v>
      </c>
      <c r="AK89" s="58">
        <v>2019</v>
      </c>
    </row>
    <row r="90" spans="10:37" x14ac:dyDescent="0.25">
      <c r="J90" s="61" t="s">
        <v>467</v>
      </c>
      <c r="K90" s="58">
        <v>187</v>
      </c>
      <c r="S90" s="68" t="s">
        <v>1911</v>
      </c>
      <c r="T90" s="61" t="s">
        <v>1912</v>
      </c>
      <c r="AH90" s="106">
        <v>11913100</v>
      </c>
      <c r="AI90" s="106" t="s">
        <v>3669</v>
      </c>
      <c r="AJ90" s="61" t="s">
        <v>4511</v>
      </c>
      <c r="AK90" s="58">
        <v>2019</v>
      </c>
    </row>
    <row r="91" spans="10:37" x14ac:dyDescent="0.25">
      <c r="J91" s="61" t="s">
        <v>468</v>
      </c>
      <c r="K91" s="58">
        <v>188</v>
      </c>
      <c r="S91" s="68" t="s">
        <v>1913</v>
      </c>
      <c r="T91" s="61" t="s">
        <v>1914</v>
      </c>
      <c r="AH91" s="106">
        <v>11914000</v>
      </c>
      <c r="AI91" s="106" t="s">
        <v>3670</v>
      </c>
      <c r="AJ91" s="61" t="s">
        <v>4434</v>
      </c>
      <c r="AK91" s="58">
        <v>2019</v>
      </c>
    </row>
    <row r="92" spans="10:37" x14ac:dyDescent="0.25">
      <c r="J92" s="61" t="s">
        <v>291</v>
      </c>
      <c r="K92" s="58">
        <v>10</v>
      </c>
      <c r="S92" s="68" t="s">
        <v>1915</v>
      </c>
      <c r="T92" s="61" t="s">
        <v>1916</v>
      </c>
      <c r="AH92" s="106">
        <v>11914100</v>
      </c>
      <c r="AI92" s="106" t="s">
        <v>3670</v>
      </c>
      <c r="AJ92" s="61" t="s">
        <v>4512</v>
      </c>
      <c r="AK92" s="58">
        <v>2019</v>
      </c>
    </row>
    <row r="93" spans="10:37" x14ac:dyDescent="0.25">
      <c r="J93" s="61" t="s">
        <v>505</v>
      </c>
      <c r="K93" s="58">
        <v>225</v>
      </c>
      <c r="S93" s="68" t="s">
        <v>1917</v>
      </c>
      <c r="T93" s="61" t="s">
        <v>1918</v>
      </c>
      <c r="AH93" s="106">
        <v>11915000</v>
      </c>
      <c r="AI93" s="106" t="s">
        <v>3671</v>
      </c>
      <c r="AJ93" s="61" t="s">
        <v>4434</v>
      </c>
      <c r="AK93" s="58">
        <v>2019</v>
      </c>
    </row>
    <row r="94" spans="10:37" x14ac:dyDescent="0.25">
      <c r="J94" s="61" t="s">
        <v>362</v>
      </c>
      <c r="K94" s="58">
        <v>81</v>
      </c>
      <c r="S94" s="68" t="s">
        <v>1919</v>
      </c>
      <c r="T94" s="61" t="s">
        <v>1920</v>
      </c>
      <c r="AH94" s="106">
        <v>11915100</v>
      </c>
      <c r="AI94" s="106" t="s">
        <v>3671</v>
      </c>
      <c r="AJ94" s="61" t="s">
        <v>4513</v>
      </c>
      <c r="AK94" s="58">
        <v>2019</v>
      </c>
    </row>
    <row r="95" spans="10:37" x14ac:dyDescent="0.25">
      <c r="J95" s="61" t="s">
        <v>446</v>
      </c>
      <c r="K95" s="58">
        <v>165</v>
      </c>
      <c r="S95" s="68" t="s">
        <v>1921</v>
      </c>
      <c r="T95" s="61" t="s">
        <v>1922</v>
      </c>
      <c r="AH95" s="106">
        <v>11916000</v>
      </c>
      <c r="AI95" s="106" t="s">
        <v>3672</v>
      </c>
      <c r="AJ95" s="61" t="s">
        <v>4434</v>
      </c>
      <c r="AK95" s="58">
        <v>2019</v>
      </c>
    </row>
    <row r="96" spans="10:37" x14ac:dyDescent="0.25">
      <c r="J96" s="61" t="s">
        <v>478</v>
      </c>
      <c r="K96" s="58">
        <v>198</v>
      </c>
      <c r="S96" s="68" t="s">
        <v>1923</v>
      </c>
      <c r="T96" s="61" t="s">
        <v>1924</v>
      </c>
      <c r="AH96" s="106">
        <v>11916100</v>
      </c>
      <c r="AI96" s="106" t="s">
        <v>3672</v>
      </c>
      <c r="AJ96" s="61" t="s">
        <v>4514</v>
      </c>
      <c r="AK96" s="58">
        <v>2019</v>
      </c>
    </row>
    <row r="97" spans="10:37" x14ac:dyDescent="0.25">
      <c r="J97" s="61" t="s">
        <v>314</v>
      </c>
      <c r="K97" s="58">
        <v>33</v>
      </c>
      <c r="S97" s="68" t="s">
        <v>1925</v>
      </c>
      <c r="T97" s="61" t="s">
        <v>1926</v>
      </c>
      <c r="AH97" s="106">
        <v>11917000</v>
      </c>
      <c r="AI97" s="106" t="s">
        <v>4515</v>
      </c>
      <c r="AJ97" s="61" t="s">
        <v>4434</v>
      </c>
      <c r="AK97" s="58">
        <v>2019</v>
      </c>
    </row>
    <row r="98" spans="10:37" x14ac:dyDescent="0.25">
      <c r="J98" s="61" t="s">
        <v>292</v>
      </c>
      <c r="K98" s="58">
        <v>11</v>
      </c>
      <c r="S98" s="68" t="s">
        <v>1927</v>
      </c>
      <c r="T98" s="61" t="s">
        <v>1928</v>
      </c>
      <c r="AH98" s="106">
        <v>11917100</v>
      </c>
      <c r="AI98" s="106" t="s">
        <v>4516</v>
      </c>
      <c r="AJ98" s="61" t="s">
        <v>4517</v>
      </c>
      <c r="AK98" s="58">
        <v>2019</v>
      </c>
    </row>
    <row r="99" spans="10:37" x14ac:dyDescent="0.25">
      <c r="J99" s="61" t="s">
        <v>508</v>
      </c>
      <c r="K99" s="58">
        <v>228</v>
      </c>
      <c r="S99" s="68" t="s">
        <v>1929</v>
      </c>
      <c r="T99" s="61" t="s">
        <v>1930</v>
      </c>
      <c r="AH99" s="106">
        <v>11917900</v>
      </c>
      <c r="AI99" s="106" t="s">
        <v>4518</v>
      </c>
      <c r="AJ99" s="61" t="s">
        <v>4519</v>
      </c>
      <c r="AK99" s="58">
        <v>2019</v>
      </c>
    </row>
    <row r="100" spans="10:37" x14ac:dyDescent="0.25">
      <c r="J100" s="61" t="s">
        <v>293</v>
      </c>
      <c r="K100" s="58">
        <v>12</v>
      </c>
      <c r="S100" s="68" t="s">
        <v>1931</v>
      </c>
      <c r="T100" s="61" t="s">
        <v>1932</v>
      </c>
      <c r="AH100" s="106">
        <v>11917901</v>
      </c>
      <c r="AI100" s="106" t="s">
        <v>3659</v>
      </c>
      <c r="AJ100" s="61" t="s">
        <v>4496</v>
      </c>
      <c r="AK100" s="58">
        <v>2019</v>
      </c>
    </row>
    <row r="101" spans="10:37" x14ac:dyDescent="0.25">
      <c r="J101" s="61" t="s">
        <v>328</v>
      </c>
      <c r="K101" s="58">
        <v>47</v>
      </c>
      <c r="S101" s="68" t="s">
        <v>1933</v>
      </c>
      <c r="T101" s="61" t="s">
        <v>1934</v>
      </c>
      <c r="AH101" s="106">
        <v>11917902</v>
      </c>
      <c r="AI101" s="106" t="s">
        <v>4135</v>
      </c>
      <c r="AJ101" s="61" t="s">
        <v>4520</v>
      </c>
      <c r="AK101" s="58">
        <v>2019</v>
      </c>
    </row>
    <row r="102" spans="10:37" x14ac:dyDescent="0.25">
      <c r="J102" s="61" t="s">
        <v>462</v>
      </c>
      <c r="K102" s="58">
        <v>182</v>
      </c>
      <c r="S102" s="68" t="s">
        <v>1935</v>
      </c>
      <c r="T102" s="61" t="s">
        <v>1936</v>
      </c>
      <c r="AH102" s="106">
        <v>11919000</v>
      </c>
      <c r="AI102" s="106" t="s">
        <v>4521</v>
      </c>
      <c r="AJ102" s="61" t="s">
        <v>4434</v>
      </c>
      <c r="AK102" s="58">
        <v>2019</v>
      </c>
    </row>
    <row r="103" spans="10:37" x14ac:dyDescent="0.25">
      <c r="J103" s="61" t="s">
        <v>527</v>
      </c>
      <c r="K103" s="58">
        <v>248</v>
      </c>
      <c r="S103" s="68" t="s">
        <v>1937</v>
      </c>
      <c r="T103" s="61" t="s">
        <v>1938</v>
      </c>
      <c r="AH103" s="106">
        <v>11919900</v>
      </c>
      <c r="AI103" s="106" t="s">
        <v>4522</v>
      </c>
      <c r="AJ103" s="61" t="s">
        <v>4523</v>
      </c>
      <c r="AK103" s="58">
        <v>2019</v>
      </c>
    </row>
    <row r="104" spans="10:37" x14ac:dyDescent="0.25">
      <c r="J104" s="61" t="s">
        <v>363</v>
      </c>
      <c r="K104" s="58">
        <v>82</v>
      </c>
      <c r="S104" s="68" t="s">
        <v>1939</v>
      </c>
      <c r="T104" s="61" t="s">
        <v>1940</v>
      </c>
      <c r="AH104" s="106">
        <v>11919901</v>
      </c>
      <c r="AI104" s="106" t="s">
        <v>3673</v>
      </c>
      <c r="AJ104" s="61" t="s">
        <v>4524</v>
      </c>
      <c r="AK104" s="58">
        <v>2019</v>
      </c>
    </row>
    <row r="105" spans="10:37" x14ac:dyDescent="0.25">
      <c r="J105" s="61" t="s">
        <v>294</v>
      </c>
      <c r="K105" s="58">
        <v>13</v>
      </c>
      <c r="S105" s="68" t="s">
        <v>1941</v>
      </c>
      <c r="T105" s="61" t="s">
        <v>1942</v>
      </c>
      <c r="AH105" s="106">
        <v>11919902</v>
      </c>
      <c r="AI105" s="106" t="s">
        <v>3674</v>
      </c>
      <c r="AJ105" s="61" t="s">
        <v>4525</v>
      </c>
      <c r="AK105" s="58">
        <v>2019</v>
      </c>
    </row>
    <row r="106" spans="10:37" x14ac:dyDescent="0.25">
      <c r="J106" s="61" t="s">
        <v>379</v>
      </c>
      <c r="K106" s="58">
        <v>98</v>
      </c>
      <c r="S106" s="68" t="s">
        <v>1943</v>
      </c>
      <c r="T106" s="61" t="s">
        <v>1944</v>
      </c>
      <c r="AH106" s="106">
        <v>11919903</v>
      </c>
      <c r="AI106" s="106" t="s">
        <v>3675</v>
      </c>
      <c r="AJ106" s="61" t="s">
        <v>4462</v>
      </c>
      <c r="AK106" s="58">
        <v>2010</v>
      </c>
    </row>
    <row r="107" spans="10:37" x14ac:dyDescent="0.25">
      <c r="J107" s="61" t="s">
        <v>440</v>
      </c>
      <c r="K107" s="58">
        <v>159</v>
      </c>
      <c r="S107" s="68" t="s">
        <v>1945</v>
      </c>
      <c r="T107" s="61" t="s">
        <v>1946</v>
      </c>
      <c r="AH107" s="106">
        <v>11919904</v>
      </c>
      <c r="AI107" s="106" t="s">
        <v>3676</v>
      </c>
      <c r="AJ107" s="61" t="s">
        <v>4476</v>
      </c>
      <c r="AK107" s="58">
        <v>2010</v>
      </c>
    </row>
    <row r="108" spans="10:37" x14ac:dyDescent="0.25">
      <c r="J108" s="61" t="s">
        <v>295</v>
      </c>
      <c r="K108" s="58">
        <v>14</v>
      </c>
      <c r="S108" s="68" t="s">
        <v>1947</v>
      </c>
      <c r="T108" s="61" t="s">
        <v>1948</v>
      </c>
      <c r="AH108" s="106">
        <v>11919907</v>
      </c>
      <c r="AI108" s="106" t="s">
        <v>3677</v>
      </c>
      <c r="AJ108" s="61" t="s">
        <v>4526</v>
      </c>
      <c r="AK108" s="58">
        <v>2010</v>
      </c>
    </row>
    <row r="109" spans="10:37" x14ac:dyDescent="0.25">
      <c r="J109" s="61" t="s">
        <v>364</v>
      </c>
      <c r="K109" s="58">
        <v>83</v>
      </c>
      <c r="S109" s="68" t="s">
        <v>1949</v>
      </c>
      <c r="T109" s="61" t="s">
        <v>1950</v>
      </c>
      <c r="AH109" s="106">
        <v>11919908</v>
      </c>
      <c r="AI109" s="106" t="s">
        <v>3678</v>
      </c>
      <c r="AJ109" s="61" t="s">
        <v>4527</v>
      </c>
      <c r="AK109" s="58">
        <v>2019</v>
      </c>
    </row>
    <row r="110" spans="10:37" x14ac:dyDescent="0.25">
      <c r="J110" s="61" t="s">
        <v>499</v>
      </c>
      <c r="K110" s="58">
        <v>219</v>
      </c>
      <c r="S110" s="68" t="s">
        <v>1951</v>
      </c>
      <c r="T110" s="61" t="s">
        <v>1952</v>
      </c>
      <c r="AH110" s="106">
        <v>11919909</v>
      </c>
      <c r="AI110" s="106" t="s">
        <v>3679</v>
      </c>
      <c r="AJ110" s="61" t="s">
        <v>4528</v>
      </c>
      <c r="AK110" s="58">
        <v>2019</v>
      </c>
    </row>
    <row r="111" spans="10:37" x14ac:dyDescent="0.25">
      <c r="J111" s="61" t="s">
        <v>431</v>
      </c>
      <c r="K111" s="58">
        <v>150</v>
      </c>
      <c r="S111" s="68" t="s">
        <v>1953</v>
      </c>
      <c r="T111" s="61" t="s">
        <v>1954</v>
      </c>
      <c r="AH111" s="106">
        <v>11919910</v>
      </c>
      <c r="AI111" s="106" t="s">
        <v>4529</v>
      </c>
      <c r="AJ111" s="61" t="s">
        <v>4530</v>
      </c>
      <c r="AK111" s="58">
        <v>2019</v>
      </c>
    </row>
    <row r="112" spans="10:37" x14ac:dyDescent="0.25">
      <c r="J112" s="61" t="s">
        <v>315</v>
      </c>
      <c r="K112" s="58">
        <v>34</v>
      </c>
      <c r="S112" s="68" t="s">
        <v>1955</v>
      </c>
      <c r="T112" s="61" t="s">
        <v>1956</v>
      </c>
      <c r="AH112" s="106">
        <v>11919911</v>
      </c>
      <c r="AI112" s="106" t="s">
        <v>3680</v>
      </c>
      <c r="AJ112" s="61" t="s">
        <v>4531</v>
      </c>
      <c r="AK112" s="58">
        <v>2019</v>
      </c>
    </row>
    <row r="113" spans="10:37" x14ac:dyDescent="0.25">
      <c r="J113" s="61" t="s">
        <v>338</v>
      </c>
      <c r="K113" s="58">
        <v>57</v>
      </c>
      <c r="S113" s="68" t="s">
        <v>1957</v>
      </c>
      <c r="T113" s="61" t="s">
        <v>1958</v>
      </c>
      <c r="AH113" s="106">
        <v>13100000</v>
      </c>
      <c r="AI113" s="106" t="s">
        <v>4532</v>
      </c>
      <c r="AJ113" s="61" t="s">
        <v>4434</v>
      </c>
      <c r="AK113" s="58">
        <v>2019</v>
      </c>
    </row>
    <row r="114" spans="10:37" x14ac:dyDescent="0.25">
      <c r="J114" s="61" t="s">
        <v>354</v>
      </c>
      <c r="K114" s="58">
        <v>73</v>
      </c>
      <c r="S114" s="68" t="s">
        <v>1959</v>
      </c>
      <c r="T114" s="61" t="s">
        <v>1960</v>
      </c>
      <c r="AH114" s="106">
        <v>13101000</v>
      </c>
      <c r="AI114" s="106" t="s">
        <v>3681</v>
      </c>
      <c r="AJ114" s="61" t="s">
        <v>4434</v>
      </c>
      <c r="AK114" s="58">
        <v>2019</v>
      </c>
    </row>
    <row r="115" spans="10:37" x14ac:dyDescent="0.25">
      <c r="J115" s="61" t="s">
        <v>451</v>
      </c>
      <c r="K115" s="58">
        <v>171</v>
      </c>
      <c r="S115" s="68" t="s">
        <v>1961</v>
      </c>
      <c r="T115" s="61" t="s">
        <v>1962</v>
      </c>
      <c r="AH115" s="106">
        <v>13101100</v>
      </c>
      <c r="AI115" s="106" t="s">
        <v>3681</v>
      </c>
      <c r="AJ115" s="61" t="s">
        <v>4533</v>
      </c>
      <c r="AK115" s="58">
        <v>2019</v>
      </c>
    </row>
    <row r="116" spans="10:37" x14ac:dyDescent="0.25">
      <c r="J116" s="61" t="s">
        <v>405</v>
      </c>
      <c r="K116" s="58">
        <v>124</v>
      </c>
      <c r="S116" s="68" t="s">
        <v>1963</v>
      </c>
      <c r="T116" s="61" t="s">
        <v>1964</v>
      </c>
      <c r="AH116" s="106">
        <v>13102000</v>
      </c>
      <c r="AI116" s="106" t="s">
        <v>4534</v>
      </c>
      <c r="AJ116" s="61" t="s">
        <v>4434</v>
      </c>
      <c r="AK116" s="58">
        <v>2019</v>
      </c>
    </row>
    <row r="117" spans="10:37" x14ac:dyDescent="0.25">
      <c r="J117" s="61" t="s">
        <v>395</v>
      </c>
      <c r="K117" s="58">
        <v>114</v>
      </c>
      <c r="S117" s="68" t="s">
        <v>1965</v>
      </c>
      <c r="T117" s="61" t="s">
        <v>1966</v>
      </c>
      <c r="AH117" s="106">
        <v>13102100</v>
      </c>
      <c r="AI117" s="106" t="s">
        <v>3682</v>
      </c>
      <c r="AJ117" s="61" t="s">
        <v>4535</v>
      </c>
      <c r="AK117" s="58">
        <v>2019</v>
      </c>
    </row>
    <row r="118" spans="10:37" x14ac:dyDescent="0.25">
      <c r="J118" s="61" t="s">
        <v>339</v>
      </c>
      <c r="K118" s="58">
        <v>58</v>
      </c>
      <c r="S118" s="68" t="s">
        <v>1967</v>
      </c>
      <c r="T118" s="61" t="s">
        <v>1968</v>
      </c>
      <c r="AH118" s="106">
        <v>13102200</v>
      </c>
      <c r="AI118" s="106" t="s">
        <v>3683</v>
      </c>
      <c r="AJ118" s="61" t="s">
        <v>4536</v>
      </c>
      <c r="AK118" s="58">
        <v>2019</v>
      </c>
    </row>
    <row r="119" spans="10:37" x14ac:dyDescent="0.25">
      <c r="J119" s="61" t="s">
        <v>296</v>
      </c>
      <c r="K119" s="58">
        <v>15</v>
      </c>
      <c r="S119" s="68" t="s">
        <v>1969</v>
      </c>
      <c r="T119" s="61" t="s">
        <v>1970</v>
      </c>
      <c r="AH119" s="106">
        <v>13102300</v>
      </c>
      <c r="AI119" s="106" t="s">
        <v>3684</v>
      </c>
      <c r="AJ119" s="61" t="s">
        <v>4537</v>
      </c>
      <c r="AK119" s="58">
        <v>2019</v>
      </c>
    </row>
    <row r="120" spans="10:37" x14ac:dyDescent="0.25">
      <c r="J120" s="61" t="s">
        <v>418</v>
      </c>
      <c r="K120" s="58">
        <v>137</v>
      </c>
      <c r="S120" s="68" t="s">
        <v>1971</v>
      </c>
      <c r="T120" s="61" t="s">
        <v>1972</v>
      </c>
      <c r="AH120" s="106">
        <v>13103000</v>
      </c>
      <c r="AI120" s="106" t="s">
        <v>4538</v>
      </c>
      <c r="AJ120" s="61" t="s">
        <v>4434</v>
      </c>
      <c r="AK120" s="58">
        <v>2019</v>
      </c>
    </row>
    <row r="121" spans="10:37" x14ac:dyDescent="0.25">
      <c r="J121" s="61" t="s">
        <v>329</v>
      </c>
      <c r="K121" s="58">
        <v>48</v>
      </c>
      <c r="S121" s="68" t="s">
        <v>1973</v>
      </c>
      <c r="T121" s="61" t="s">
        <v>1974</v>
      </c>
      <c r="AH121" s="106">
        <v>13103100</v>
      </c>
      <c r="AI121" s="106" t="s">
        <v>4539</v>
      </c>
      <c r="AJ121" s="61" t="s">
        <v>4540</v>
      </c>
      <c r="AK121" s="58">
        <v>2019</v>
      </c>
    </row>
    <row r="122" spans="10:37" x14ac:dyDescent="0.25">
      <c r="J122" s="61" t="s">
        <v>469</v>
      </c>
      <c r="K122" s="58">
        <v>189</v>
      </c>
      <c r="S122" s="68" t="s">
        <v>1975</v>
      </c>
      <c r="T122" s="61" t="s">
        <v>1976</v>
      </c>
      <c r="AH122" s="106">
        <v>13103101</v>
      </c>
      <c r="AI122" s="106" t="s">
        <v>3685</v>
      </c>
      <c r="AJ122" s="61" t="s">
        <v>4541</v>
      </c>
      <c r="AK122" s="58">
        <v>2010</v>
      </c>
    </row>
    <row r="123" spans="10:37" x14ac:dyDescent="0.25">
      <c r="J123" s="61" t="s">
        <v>452</v>
      </c>
      <c r="K123" s="58">
        <v>172</v>
      </c>
      <c r="S123" s="68" t="s">
        <v>1977</v>
      </c>
      <c r="T123" s="61" t="s">
        <v>1978</v>
      </c>
      <c r="AH123" s="106">
        <v>13103102</v>
      </c>
      <c r="AI123" s="106" t="s">
        <v>3686</v>
      </c>
      <c r="AJ123" s="61" t="s">
        <v>4542</v>
      </c>
      <c r="AK123" s="58">
        <v>2010</v>
      </c>
    </row>
    <row r="124" spans="10:37" x14ac:dyDescent="0.25">
      <c r="J124" s="61" t="s">
        <v>396</v>
      </c>
      <c r="K124" s="58">
        <v>115</v>
      </c>
      <c r="S124" s="68" t="s">
        <v>1979</v>
      </c>
      <c r="T124" s="61" t="s">
        <v>1980</v>
      </c>
      <c r="AH124" s="106">
        <v>13103200</v>
      </c>
      <c r="AI124" s="106" t="s">
        <v>3687</v>
      </c>
      <c r="AJ124" s="61" t="s">
        <v>4543</v>
      </c>
      <c r="AK124" s="58">
        <v>2019</v>
      </c>
    </row>
    <row r="125" spans="10:37" x14ac:dyDescent="0.25">
      <c r="J125" s="61" t="s">
        <v>463</v>
      </c>
      <c r="K125" s="58">
        <v>183</v>
      </c>
      <c r="S125" s="68" t="s">
        <v>1981</v>
      </c>
      <c r="T125" s="61" t="s">
        <v>1982</v>
      </c>
      <c r="AH125" s="106">
        <v>13104000</v>
      </c>
      <c r="AI125" s="106" t="s">
        <v>4544</v>
      </c>
      <c r="AJ125" s="61" t="s">
        <v>4434</v>
      </c>
      <c r="AK125" s="58">
        <v>2019</v>
      </c>
    </row>
    <row r="126" spans="10:37" x14ac:dyDescent="0.25">
      <c r="J126" s="61" t="s">
        <v>485</v>
      </c>
      <c r="K126" s="58">
        <v>205</v>
      </c>
      <c r="S126" s="68" t="s">
        <v>1983</v>
      </c>
      <c r="T126" s="61" t="s">
        <v>1984</v>
      </c>
      <c r="AH126" s="106">
        <v>13104100</v>
      </c>
      <c r="AI126" s="106" t="s">
        <v>4544</v>
      </c>
      <c r="AJ126" s="61" t="s">
        <v>4545</v>
      </c>
      <c r="AK126" s="58">
        <v>2019</v>
      </c>
    </row>
    <row r="127" spans="10:37" x14ac:dyDescent="0.25">
      <c r="J127" s="61" t="s">
        <v>492</v>
      </c>
      <c r="K127" s="58">
        <v>212</v>
      </c>
      <c r="S127" s="68" t="s">
        <v>1985</v>
      </c>
      <c r="T127" s="61" t="s">
        <v>1986</v>
      </c>
      <c r="AH127" s="106">
        <v>13104101</v>
      </c>
      <c r="AI127" s="106" t="s">
        <v>4546</v>
      </c>
      <c r="AJ127" s="61" t="s">
        <v>4547</v>
      </c>
      <c r="AK127" s="58">
        <v>2019</v>
      </c>
    </row>
    <row r="128" spans="10:37" x14ac:dyDescent="0.25">
      <c r="J128" s="61" t="s">
        <v>340</v>
      </c>
      <c r="K128" s="58">
        <v>59</v>
      </c>
      <c r="S128" s="68" t="s">
        <v>1987</v>
      </c>
      <c r="T128" s="61" t="s">
        <v>1988</v>
      </c>
      <c r="AH128" s="106">
        <v>13104102</v>
      </c>
      <c r="AI128" s="106" t="s">
        <v>4548</v>
      </c>
      <c r="AJ128" s="61" t="s">
        <v>4549</v>
      </c>
      <c r="AK128" s="58">
        <v>2010</v>
      </c>
    </row>
    <row r="129" spans="10:37" x14ac:dyDescent="0.25">
      <c r="J129" s="61" t="s">
        <v>380</v>
      </c>
      <c r="K129" s="58">
        <v>99</v>
      </c>
      <c r="S129" s="68" t="s">
        <v>1989</v>
      </c>
      <c r="T129" s="61" t="s">
        <v>1990</v>
      </c>
      <c r="AH129" s="106">
        <v>13104103</v>
      </c>
      <c r="AI129" s="106" t="s">
        <v>4550</v>
      </c>
      <c r="AJ129" s="61" t="s">
        <v>4551</v>
      </c>
      <c r="AK129" s="58">
        <v>2019</v>
      </c>
    </row>
    <row r="130" spans="10:37" x14ac:dyDescent="0.25">
      <c r="J130" s="61" t="s">
        <v>479</v>
      </c>
      <c r="K130" s="58">
        <v>199</v>
      </c>
      <c r="S130" s="68" t="s">
        <v>1991</v>
      </c>
      <c r="T130" s="61" t="s">
        <v>1992</v>
      </c>
      <c r="AH130" s="106">
        <v>13104104</v>
      </c>
      <c r="AI130" s="106" t="s">
        <v>4552</v>
      </c>
      <c r="AJ130" s="61" t="s">
        <v>4553</v>
      </c>
      <c r="AK130" s="58">
        <v>2019</v>
      </c>
    </row>
    <row r="131" spans="10:37" x14ac:dyDescent="0.25">
      <c r="J131" s="61" t="s">
        <v>341</v>
      </c>
      <c r="K131" s="58">
        <v>60</v>
      </c>
      <c r="S131" s="68" t="s">
        <v>1993</v>
      </c>
      <c r="T131" s="61" t="s">
        <v>1994</v>
      </c>
      <c r="AH131" s="106">
        <v>13104106</v>
      </c>
      <c r="AI131" s="106" t="s">
        <v>4554</v>
      </c>
      <c r="AJ131" s="61" t="s">
        <v>4555</v>
      </c>
      <c r="AK131" s="58">
        <v>2019</v>
      </c>
    </row>
    <row r="132" spans="10:37" x14ac:dyDescent="0.25">
      <c r="J132" s="61" t="s">
        <v>480</v>
      </c>
      <c r="K132" s="58">
        <v>200</v>
      </c>
      <c r="S132" s="68" t="s">
        <v>1995</v>
      </c>
      <c r="T132" s="61" t="s">
        <v>1996</v>
      </c>
      <c r="AH132" s="106">
        <v>13104107</v>
      </c>
      <c r="AI132" s="106" t="s">
        <v>4556</v>
      </c>
      <c r="AJ132" s="61" t="s">
        <v>4557</v>
      </c>
      <c r="AK132" s="58">
        <v>2019</v>
      </c>
    </row>
    <row r="133" spans="10:37" x14ac:dyDescent="0.25">
      <c r="J133" s="61" t="s">
        <v>493</v>
      </c>
      <c r="K133" s="58">
        <v>213</v>
      </c>
      <c r="S133" s="68" t="s">
        <v>1997</v>
      </c>
      <c r="T133" s="61" t="s">
        <v>1998</v>
      </c>
      <c r="AH133" s="106">
        <v>13104108</v>
      </c>
      <c r="AI133" s="106" t="s">
        <v>4558</v>
      </c>
      <c r="AJ133" s="61" t="s">
        <v>4559</v>
      </c>
      <c r="AK133" s="58">
        <v>2019</v>
      </c>
    </row>
    <row r="134" spans="10:37" x14ac:dyDescent="0.25">
      <c r="J134" s="61" t="s">
        <v>381</v>
      </c>
      <c r="K134" s="58">
        <v>100</v>
      </c>
      <c r="S134" s="68" t="s">
        <v>1999</v>
      </c>
      <c r="T134" s="61" t="s">
        <v>2000</v>
      </c>
      <c r="AH134" s="106">
        <v>13105000</v>
      </c>
      <c r="AI134" s="106" t="s">
        <v>3688</v>
      </c>
      <c r="AJ134" s="61" t="s">
        <v>4434</v>
      </c>
      <c r="AK134" s="58">
        <v>2019</v>
      </c>
    </row>
    <row r="135" spans="10:37" x14ac:dyDescent="0.25">
      <c r="J135" s="61" t="s">
        <v>481</v>
      </c>
      <c r="K135" s="58">
        <v>201</v>
      </c>
      <c r="S135" s="68" t="s">
        <v>2001</v>
      </c>
      <c r="T135" s="61" t="s">
        <v>2002</v>
      </c>
      <c r="AH135" s="106">
        <v>13105100</v>
      </c>
      <c r="AI135" s="106" t="s">
        <v>3688</v>
      </c>
      <c r="AJ135" s="61" t="s">
        <v>4560</v>
      </c>
      <c r="AK135" s="58">
        <v>2019</v>
      </c>
    </row>
    <row r="136" spans="10:37" x14ac:dyDescent="0.25">
      <c r="J136" s="61" t="s">
        <v>419</v>
      </c>
      <c r="K136" s="58">
        <v>138</v>
      </c>
      <c r="S136" s="68" t="s">
        <v>2313</v>
      </c>
      <c r="T136" s="61" t="s">
        <v>2314</v>
      </c>
      <c r="AH136" s="106">
        <v>13107000</v>
      </c>
      <c r="AI136" s="106" t="s">
        <v>4561</v>
      </c>
      <c r="AJ136" s="61" t="s">
        <v>4434</v>
      </c>
      <c r="AK136" s="58">
        <v>2019</v>
      </c>
    </row>
    <row r="137" spans="10:37" x14ac:dyDescent="0.25">
      <c r="J137" s="61" t="s">
        <v>316</v>
      </c>
      <c r="K137" s="58">
        <v>35</v>
      </c>
      <c r="S137" s="68" t="s">
        <v>2315</v>
      </c>
      <c r="T137" s="61" t="s">
        <v>2316</v>
      </c>
      <c r="AH137" s="106">
        <v>13107100</v>
      </c>
      <c r="AI137" s="106" t="s">
        <v>3689</v>
      </c>
      <c r="AJ137" s="61" t="s">
        <v>4562</v>
      </c>
      <c r="AK137" s="58">
        <v>2019</v>
      </c>
    </row>
    <row r="138" spans="10:37" x14ac:dyDescent="0.25">
      <c r="J138" s="61" t="s">
        <v>515</v>
      </c>
      <c r="K138" s="58">
        <v>235</v>
      </c>
      <c r="S138" s="68" t="s">
        <v>2317</v>
      </c>
      <c r="T138" s="61" t="s">
        <v>2318</v>
      </c>
      <c r="AH138" s="106">
        <v>13107400</v>
      </c>
      <c r="AI138" s="106" t="s">
        <v>4563</v>
      </c>
      <c r="AJ138" s="61" t="s">
        <v>4564</v>
      </c>
      <c r="AK138" s="58">
        <v>2019</v>
      </c>
    </row>
    <row r="139" spans="10:37" x14ac:dyDescent="0.25">
      <c r="J139" s="61" t="s">
        <v>494</v>
      </c>
      <c r="K139" s="58">
        <v>214</v>
      </c>
      <c r="S139" s="68" t="s">
        <v>2319</v>
      </c>
      <c r="T139" s="61" t="s">
        <v>2320</v>
      </c>
      <c r="AH139" s="106">
        <v>13107500</v>
      </c>
      <c r="AI139" s="106" t="s">
        <v>3690</v>
      </c>
      <c r="AJ139" s="61" t="s">
        <v>4565</v>
      </c>
      <c r="AK139" s="58">
        <v>2019</v>
      </c>
    </row>
    <row r="140" spans="10:37" x14ac:dyDescent="0.25">
      <c r="J140" s="61" t="s">
        <v>382</v>
      </c>
      <c r="K140" s="58">
        <v>101</v>
      </c>
      <c r="S140" s="68" t="s">
        <v>2321</v>
      </c>
      <c r="T140" s="61" t="s">
        <v>2322</v>
      </c>
      <c r="AH140" s="106">
        <v>13108000</v>
      </c>
      <c r="AI140" s="106" t="s">
        <v>4566</v>
      </c>
      <c r="AJ140" s="61" t="s">
        <v>4434</v>
      </c>
      <c r="AK140" s="58">
        <v>2019</v>
      </c>
    </row>
    <row r="141" spans="10:37" x14ac:dyDescent="0.25">
      <c r="J141" s="61" t="s">
        <v>516</v>
      </c>
      <c r="K141" s="58">
        <v>236</v>
      </c>
      <c r="S141" s="68" t="s">
        <v>2699</v>
      </c>
      <c r="T141" s="61" t="s">
        <v>2700</v>
      </c>
      <c r="AH141" s="106">
        <v>13108100</v>
      </c>
      <c r="AI141" s="106" t="s">
        <v>3691</v>
      </c>
      <c r="AJ141" s="61" t="s">
        <v>4567</v>
      </c>
      <c r="AK141" s="58">
        <v>2019</v>
      </c>
    </row>
    <row r="142" spans="10:37" x14ac:dyDescent="0.25">
      <c r="J142" s="61" t="s">
        <v>355</v>
      </c>
      <c r="K142" s="58">
        <v>74</v>
      </c>
      <c r="S142" s="68" t="s">
        <v>2323</v>
      </c>
      <c r="T142" s="61" t="s">
        <v>2324</v>
      </c>
      <c r="AH142" s="106">
        <v>13108101</v>
      </c>
      <c r="AI142" s="106" t="s">
        <v>3692</v>
      </c>
      <c r="AJ142" s="61" t="s">
        <v>4568</v>
      </c>
      <c r="AK142" s="58">
        <v>2019</v>
      </c>
    </row>
    <row r="143" spans="10:37" x14ac:dyDescent="0.25">
      <c r="J143" s="61" t="s">
        <v>317</v>
      </c>
      <c r="K143" s="58">
        <v>36</v>
      </c>
      <c r="S143" s="68" t="s">
        <v>2325</v>
      </c>
      <c r="T143" s="61" t="s">
        <v>2326</v>
      </c>
      <c r="AH143" s="106">
        <v>13108102</v>
      </c>
      <c r="AI143" s="106" t="s">
        <v>3693</v>
      </c>
      <c r="AJ143" s="61" t="s">
        <v>4569</v>
      </c>
      <c r="AK143" s="58">
        <v>2019</v>
      </c>
    </row>
    <row r="144" spans="10:37" x14ac:dyDescent="0.25">
      <c r="J144" s="61" t="s">
        <v>509</v>
      </c>
      <c r="K144" s="58">
        <v>229</v>
      </c>
      <c r="S144" s="68" t="s">
        <v>1193</v>
      </c>
      <c r="T144" s="61" t="s">
        <v>1194</v>
      </c>
      <c r="AH144" s="106">
        <v>13108200</v>
      </c>
      <c r="AI144" s="106" t="s">
        <v>4570</v>
      </c>
      <c r="AJ144" s="61" t="s">
        <v>4571</v>
      </c>
      <c r="AK144" s="58">
        <v>2019</v>
      </c>
    </row>
    <row r="145" spans="10:37" x14ac:dyDescent="0.25">
      <c r="J145" s="61" t="s">
        <v>470</v>
      </c>
      <c r="K145" s="58">
        <v>190</v>
      </c>
      <c r="S145" s="68" t="s">
        <v>591</v>
      </c>
      <c r="T145" s="61" t="s">
        <v>592</v>
      </c>
      <c r="AH145" s="106">
        <v>13111000</v>
      </c>
      <c r="AI145" s="106" t="s">
        <v>3694</v>
      </c>
      <c r="AJ145" s="61" t="s">
        <v>4434</v>
      </c>
      <c r="AK145" s="58">
        <v>2019</v>
      </c>
    </row>
    <row r="146" spans="10:37" x14ac:dyDescent="0.25">
      <c r="J146" s="61" t="s">
        <v>441</v>
      </c>
      <c r="K146" s="58">
        <v>160</v>
      </c>
      <c r="S146" s="68" t="s">
        <v>593</v>
      </c>
      <c r="T146" s="61" t="s">
        <v>594</v>
      </c>
      <c r="AH146" s="106">
        <v>13111100</v>
      </c>
      <c r="AI146" s="106" t="s">
        <v>3694</v>
      </c>
      <c r="AJ146" s="61" t="s">
        <v>4572</v>
      </c>
      <c r="AK146" s="58">
        <v>2019</v>
      </c>
    </row>
    <row r="147" spans="10:37" x14ac:dyDescent="0.25">
      <c r="J147" s="61" t="s">
        <v>447</v>
      </c>
      <c r="K147" s="58">
        <v>166</v>
      </c>
      <c r="S147" s="68" t="s">
        <v>595</v>
      </c>
      <c r="T147" s="61" t="s">
        <v>596</v>
      </c>
      <c r="AH147" s="106">
        <v>13112000</v>
      </c>
      <c r="AI147" s="106" t="s">
        <v>3695</v>
      </c>
      <c r="AJ147" s="61" t="s">
        <v>4434</v>
      </c>
      <c r="AK147" s="58">
        <v>2019</v>
      </c>
    </row>
    <row r="148" spans="10:37" x14ac:dyDescent="0.25">
      <c r="J148" s="61" t="s">
        <v>528</v>
      </c>
      <c r="K148" s="58">
        <v>249</v>
      </c>
      <c r="S148" s="68" t="s">
        <v>2327</v>
      </c>
      <c r="T148" s="61" t="s">
        <v>2328</v>
      </c>
      <c r="AH148" s="106">
        <v>13112100</v>
      </c>
      <c r="AI148" s="106" t="s">
        <v>3695</v>
      </c>
      <c r="AJ148" s="61" t="s">
        <v>4573</v>
      </c>
      <c r="AK148" s="58">
        <v>2019</v>
      </c>
    </row>
    <row r="149" spans="10:37" x14ac:dyDescent="0.25">
      <c r="J149" s="61" t="s">
        <v>432</v>
      </c>
      <c r="K149" s="58">
        <v>151</v>
      </c>
      <c r="S149" s="68" t="s">
        <v>1789</v>
      </c>
      <c r="T149" s="61" t="s">
        <v>1790</v>
      </c>
      <c r="AH149" s="106">
        <v>13113000</v>
      </c>
      <c r="AI149" s="106" t="s">
        <v>4574</v>
      </c>
      <c r="AJ149" s="61" t="s">
        <v>4434</v>
      </c>
      <c r="AK149" s="58">
        <v>2019</v>
      </c>
    </row>
    <row r="150" spans="10:37" x14ac:dyDescent="0.25">
      <c r="J150" s="61" t="s">
        <v>297</v>
      </c>
      <c r="K150" s="58">
        <v>16</v>
      </c>
      <c r="S150" s="68" t="s">
        <v>1363</v>
      </c>
      <c r="T150" s="61" t="s">
        <v>1364</v>
      </c>
      <c r="AH150" s="106">
        <v>13113100</v>
      </c>
      <c r="AI150" s="106" t="s">
        <v>4574</v>
      </c>
      <c r="AJ150" s="61" t="s">
        <v>4575</v>
      </c>
      <c r="AK150" s="58">
        <v>2019</v>
      </c>
    </row>
    <row r="151" spans="10:37" x14ac:dyDescent="0.25">
      <c r="J151" s="61" t="s">
        <v>495</v>
      </c>
      <c r="K151" s="58">
        <v>215</v>
      </c>
      <c r="S151" s="68" t="s">
        <v>2329</v>
      </c>
      <c r="T151" s="61" t="s">
        <v>2330</v>
      </c>
      <c r="AH151" s="106">
        <v>13114000</v>
      </c>
      <c r="AI151" s="106" t="s">
        <v>3696</v>
      </c>
      <c r="AJ151" s="61" t="s">
        <v>4434</v>
      </c>
      <c r="AK151" s="58">
        <v>2019</v>
      </c>
    </row>
    <row r="152" spans="10:37" x14ac:dyDescent="0.25">
      <c r="J152" s="61" t="s">
        <v>442</v>
      </c>
      <c r="K152" s="58">
        <v>161</v>
      </c>
      <c r="S152" s="68" t="s">
        <v>2331</v>
      </c>
      <c r="T152" s="61" t="s">
        <v>2332</v>
      </c>
      <c r="AH152" s="106">
        <v>13114100</v>
      </c>
      <c r="AI152" s="106" t="s">
        <v>3696</v>
      </c>
      <c r="AJ152" s="61" t="s">
        <v>4576</v>
      </c>
      <c r="AK152" s="58">
        <v>2019</v>
      </c>
    </row>
    <row r="153" spans="10:37" x14ac:dyDescent="0.25">
      <c r="J153" s="61" t="s">
        <v>406</v>
      </c>
      <c r="K153" s="58">
        <v>125</v>
      </c>
      <c r="S153" s="68" t="s">
        <v>2703</v>
      </c>
      <c r="T153" s="61" t="s">
        <v>2704</v>
      </c>
      <c r="AH153" s="106">
        <v>13115000</v>
      </c>
      <c r="AI153" s="106" t="s">
        <v>3697</v>
      </c>
      <c r="AJ153" s="61" t="s">
        <v>4434</v>
      </c>
      <c r="AK153" s="58">
        <v>2019</v>
      </c>
    </row>
    <row r="154" spans="10:37" x14ac:dyDescent="0.25">
      <c r="J154" s="61" t="s">
        <v>318</v>
      </c>
      <c r="K154" s="58">
        <v>37</v>
      </c>
      <c r="S154" s="68" t="s">
        <v>2333</v>
      </c>
      <c r="T154" s="61" t="s">
        <v>2334</v>
      </c>
      <c r="AH154" s="106">
        <v>13115100</v>
      </c>
      <c r="AI154" s="106" t="s">
        <v>3697</v>
      </c>
      <c r="AJ154" s="61" t="s">
        <v>4577</v>
      </c>
      <c r="AK154" s="58">
        <v>2019</v>
      </c>
    </row>
    <row r="155" spans="10:37" x14ac:dyDescent="0.25">
      <c r="J155" s="61" t="s">
        <v>319</v>
      </c>
      <c r="K155" s="58">
        <v>38</v>
      </c>
      <c r="S155" s="68" t="s">
        <v>2711</v>
      </c>
      <c r="T155" s="61" t="s">
        <v>2712</v>
      </c>
      <c r="AH155" s="106">
        <v>13116000</v>
      </c>
      <c r="AI155" s="106" t="s">
        <v>3698</v>
      </c>
      <c r="AJ155" s="61" t="s">
        <v>4434</v>
      </c>
      <c r="AK155" s="58">
        <v>2019</v>
      </c>
    </row>
    <row r="156" spans="10:37" x14ac:dyDescent="0.25">
      <c r="J156" s="61" t="s">
        <v>448</v>
      </c>
      <c r="K156" s="58">
        <v>167</v>
      </c>
      <c r="S156" s="68" t="s">
        <v>2713</v>
      </c>
      <c r="T156" s="61" t="s">
        <v>2714</v>
      </c>
      <c r="AH156" s="106">
        <v>13116100</v>
      </c>
      <c r="AI156" s="106" t="s">
        <v>3698</v>
      </c>
      <c r="AJ156" s="61" t="s">
        <v>4578</v>
      </c>
      <c r="AK156" s="58">
        <v>2019</v>
      </c>
    </row>
    <row r="157" spans="10:37" x14ac:dyDescent="0.25">
      <c r="J157" s="61" t="s">
        <v>365</v>
      </c>
      <c r="K157" s="58">
        <v>84</v>
      </c>
      <c r="S157" s="68" t="s">
        <v>2717</v>
      </c>
      <c r="T157" s="61" t="s">
        <v>2718</v>
      </c>
      <c r="AH157" s="106">
        <v>13116101</v>
      </c>
      <c r="AI157" s="106" t="s">
        <v>3740</v>
      </c>
      <c r="AJ157" s="61" t="s">
        <v>4579</v>
      </c>
      <c r="AK157" s="58">
        <v>2019</v>
      </c>
    </row>
    <row r="158" spans="10:37" x14ac:dyDescent="0.25">
      <c r="J158" s="61" t="s">
        <v>407</v>
      </c>
      <c r="K158" s="58">
        <v>126</v>
      </c>
      <c r="S158" s="68" t="s">
        <v>2715</v>
      </c>
      <c r="T158" s="61" t="s">
        <v>2716</v>
      </c>
      <c r="AH158" s="106">
        <v>13119000</v>
      </c>
      <c r="AI158" s="106" t="s">
        <v>4580</v>
      </c>
      <c r="AJ158" s="61" t="s">
        <v>4434</v>
      </c>
      <c r="AK158" s="58">
        <v>2019</v>
      </c>
    </row>
    <row r="159" spans="10:37" x14ac:dyDescent="0.25">
      <c r="J159" s="61" t="s">
        <v>420</v>
      </c>
      <c r="K159" s="58">
        <v>139</v>
      </c>
      <c r="S159" s="68" t="s">
        <v>2719</v>
      </c>
      <c r="T159" s="61" t="s">
        <v>2720</v>
      </c>
      <c r="AH159" s="106">
        <v>13119900</v>
      </c>
      <c r="AI159" s="106" t="s">
        <v>4581</v>
      </c>
      <c r="AJ159" s="61" t="s">
        <v>4582</v>
      </c>
      <c r="AK159" s="58">
        <v>2019</v>
      </c>
    </row>
    <row r="160" spans="10:37" x14ac:dyDescent="0.25">
      <c r="J160" s="61" t="s">
        <v>529</v>
      </c>
      <c r="K160" s="58">
        <v>250</v>
      </c>
      <c r="S160" s="68" t="s">
        <v>3513</v>
      </c>
      <c r="T160" s="61" t="s">
        <v>3514</v>
      </c>
      <c r="AH160" s="106">
        <v>13119901</v>
      </c>
      <c r="AI160" s="106" t="s">
        <v>4583</v>
      </c>
      <c r="AJ160" s="61" t="s">
        <v>4584</v>
      </c>
      <c r="AK160" s="58">
        <v>2010</v>
      </c>
    </row>
    <row r="161" spans="10:37" x14ac:dyDescent="0.25">
      <c r="J161" s="61" t="s">
        <v>517</v>
      </c>
      <c r="K161" s="58">
        <v>237</v>
      </c>
      <c r="S161" s="68" t="s">
        <v>3515</v>
      </c>
      <c r="T161" s="61" t="s">
        <v>3516</v>
      </c>
      <c r="AH161" s="106">
        <v>13119902</v>
      </c>
      <c r="AI161" s="106" t="s">
        <v>4585</v>
      </c>
      <c r="AJ161" s="61" t="s">
        <v>4586</v>
      </c>
      <c r="AK161" s="58">
        <v>2010</v>
      </c>
    </row>
    <row r="162" spans="10:37" x14ac:dyDescent="0.25">
      <c r="J162" s="61" t="s">
        <v>421</v>
      </c>
      <c r="K162" s="58">
        <v>140</v>
      </c>
      <c r="S162" s="68" t="s">
        <v>3369</v>
      </c>
      <c r="T162" s="61" t="s">
        <v>3370</v>
      </c>
      <c r="AH162" s="106">
        <v>13119903</v>
      </c>
      <c r="AI162" s="106" t="s">
        <v>4558</v>
      </c>
      <c r="AJ162" s="61" t="s">
        <v>4559</v>
      </c>
      <c r="AK162" s="58">
        <v>2010</v>
      </c>
    </row>
    <row r="163" spans="10:37" x14ac:dyDescent="0.25">
      <c r="J163" s="61" t="s">
        <v>433</v>
      </c>
      <c r="K163" s="58">
        <v>152</v>
      </c>
      <c r="S163" s="68" t="s">
        <v>2683</v>
      </c>
      <c r="T163" s="61" t="s">
        <v>2684</v>
      </c>
      <c r="AH163" s="106">
        <v>13119904</v>
      </c>
      <c r="AI163" s="106" t="s">
        <v>4587</v>
      </c>
      <c r="AJ163" s="61" t="s">
        <v>4588</v>
      </c>
      <c r="AK163" s="58">
        <v>2019</v>
      </c>
    </row>
    <row r="164" spans="10:37" x14ac:dyDescent="0.25">
      <c r="J164" s="61" t="s">
        <v>482</v>
      </c>
      <c r="K164" s="58">
        <v>202</v>
      </c>
      <c r="S164" s="68" t="s">
        <v>3361</v>
      </c>
      <c r="T164" s="61" t="s">
        <v>3362</v>
      </c>
      <c r="AH164" s="106">
        <v>13119905</v>
      </c>
      <c r="AI164" s="106" t="s">
        <v>4589</v>
      </c>
      <c r="AJ164" s="61" t="s">
        <v>4590</v>
      </c>
      <c r="AK164" s="58">
        <v>2019</v>
      </c>
    </row>
    <row r="165" spans="10:37" x14ac:dyDescent="0.25">
      <c r="J165" s="61" t="s">
        <v>483</v>
      </c>
      <c r="K165" s="58">
        <v>203</v>
      </c>
      <c r="S165" s="68" t="s">
        <v>3517</v>
      </c>
      <c r="T165" s="61" t="s">
        <v>3518</v>
      </c>
      <c r="AH165" s="106">
        <v>13119906</v>
      </c>
      <c r="AI165" s="106" t="s">
        <v>4591</v>
      </c>
      <c r="AJ165" s="61" t="s">
        <v>4592</v>
      </c>
      <c r="AK165" s="58">
        <v>2019</v>
      </c>
    </row>
    <row r="166" spans="10:37" x14ac:dyDescent="0.25">
      <c r="J166" s="61" t="s">
        <v>422</v>
      </c>
      <c r="K166" s="58">
        <v>141</v>
      </c>
      <c r="S166" s="68" t="s">
        <v>3519</v>
      </c>
      <c r="T166" s="61" t="s">
        <v>3520</v>
      </c>
      <c r="AH166" s="106">
        <v>13119907</v>
      </c>
      <c r="AI166" s="106" t="s">
        <v>4585</v>
      </c>
      <c r="AJ166" s="61" t="s">
        <v>4593</v>
      </c>
      <c r="AK166" s="58">
        <v>2019</v>
      </c>
    </row>
    <row r="167" spans="10:37" x14ac:dyDescent="0.25">
      <c r="J167" s="61" t="s">
        <v>408</v>
      </c>
      <c r="K167" s="58">
        <v>127</v>
      </c>
      <c r="S167" s="68" t="s">
        <v>3521</v>
      </c>
      <c r="T167" s="61" t="s">
        <v>3522</v>
      </c>
      <c r="AH167" s="106">
        <v>13200000</v>
      </c>
      <c r="AI167" s="106" t="s">
        <v>4594</v>
      </c>
      <c r="AJ167" s="61" t="s">
        <v>4434</v>
      </c>
      <c r="AK167" s="58">
        <v>2019</v>
      </c>
    </row>
    <row r="168" spans="10:37" x14ac:dyDescent="0.25">
      <c r="J168" s="61" t="s">
        <v>510</v>
      </c>
      <c r="K168" s="58">
        <v>230</v>
      </c>
      <c r="S168" s="68" t="s">
        <v>615</v>
      </c>
      <c r="T168" s="61" t="s">
        <v>616</v>
      </c>
      <c r="AH168" s="106">
        <v>13201000</v>
      </c>
      <c r="AI168" s="106" t="s">
        <v>4595</v>
      </c>
      <c r="AJ168" s="61" t="s">
        <v>4434</v>
      </c>
      <c r="AK168" s="58">
        <v>2019</v>
      </c>
    </row>
    <row r="169" spans="10:37" x14ac:dyDescent="0.25">
      <c r="J169" s="61" t="s">
        <v>511</v>
      </c>
      <c r="K169" s="58">
        <v>231</v>
      </c>
      <c r="S169" s="68" t="s">
        <v>1421</v>
      </c>
      <c r="T169" s="61" t="s">
        <v>1422</v>
      </c>
      <c r="AH169" s="106">
        <v>13201100</v>
      </c>
      <c r="AI169" s="106" t="s">
        <v>4595</v>
      </c>
      <c r="AJ169" s="61" t="s">
        <v>4596</v>
      </c>
      <c r="AK169" s="58">
        <v>2019</v>
      </c>
    </row>
    <row r="170" spans="10:37" x14ac:dyDescent="0.25">
      <c r="J170" s="61" t="s">
        <v>383</v>
      </c>
      <c r="K170" s="58">
        <v>102</v>
      </c>
      <c r="S170" s="68" t="s">
        <v>617</v>
      </c>
      <c r="T170" s="61" t="s">
        <v>618</v>
      </c>
      <c r="AH170" s="106">
        <v>13201101</v>
      </c>
      <c r="AI170" s="106" t="s">
        <v>3699</v>
      </c>
      <c r="AJ170" s="61" t="s">
        <v>4597</v>
      </c>
      <c r="AK170" s="58">
        <v>2010</v>
      </c>
    </row>
    <row r="171" spans="10:37" x14ac:dyDescent="0.25">
      <c r="J171" s="61" t="s">
        <v>330</v>
      </c>
      <c r="K171" s="58">
        <v>49</v>
      </c>
      <c r="S171" s="68" t="s">
        <v>1423</v>
      </c>
      <c r="T171" s="61" t="s">
        <v>1424</v>
      </c>
      <c r="AH171" s="106">
        <v>13201102</v>
      </c>
      <c r="AI171" s="106" t="s">
        <v>3700</v>
      </c>
      <c r="AJ171" s="61" t="s">
        <v>4598</v>
      </c>
      <c r="AK171" s="58">
        <v>2010</v>
      </c>
    </row>
    <row r="172" spans="10:37" x14ac:dyDescent="0.25">
      <c r="J172" s="61" t="s">
        <v>530</v>
      </c>
      <c r="K172" s="58">
        <v>251</v>
      </c>
      <c r="S172" s="68" t="s">
        <v>1425</v>
      </c>
      <c r="T172" s="61" t="s">
        <v>1426</v>
      </c>
      <c r="AH172" s="106">
        <v>13202000</v>
      </c>
      <c r="AI172" s="106" t="s">
        <v>4599</v>
      </c>
      <c r="AJ172" s="61" t="s">
        <v>4434</v>
      </c>
      <c r="AK172" s="58">
        <v>2019</v>
      </c>
    </row>
    <row r="173" spans="10:37" x14ac:dyDescent="0.25">
      <c r="J173" s="61" t="s">
        <v>298</v>
      </c>
      <c r="K173" s="58">
        <v>17</v>
      </c>
      <c r="S173" s="68" t="s">
        <v>1441</v>
      </c>
      <c r="T173" s="61" t="s">
        <v>1442</v>
      </c>
      <c r="AH173" s="106">
        <v>13202100</v>
      </c>
      <c r="AI173" s="106" t="s">
        <v>4600</v>
      </c>
      <c r="AJ173" s="61" t="s">
        <v>4601</v>
      </c>
      <c r="AK173" s="58">
        <v>2010</v>
      </c>
    </row>
    <row r="174" spans="10:37" x14ac:dyDescent="0.25">
      <c r="J174" s="61" t="s">
        <v>356</v>
      </c>
      <c r="K174" s="58">
        <v>75</v>
      </c>
      <c r="S174" s="68" t="s">
        <v>1443</v>
      </c>
      <c r="T174" s="61" t="s">
        <v>1444</v>
      </c>
      <c r="AH174" s="106">
        <v>13202101</v>
      </c>
      <c r="AI174" s="106" t="s">
        <v>3701</v>
      </c>
      <c r="AJ174" s="61" t="s">
        <v>4602</v>
      </c>
      <c r="AK174" s="58">
        <v>2010</v>
      </c>
    </row>
    <row r="175" spans="10:37" x14ac:dyDescent="0.25">
      <c r="J175" s="61" t="s">
        <v>320</v>
      </c>
      <c r="K175" s="58">
        <v>39</v>
      </c>
      <c r="S175" s="68" t="s">
        <v>1445</v>
      </c>
      <c r="T175" s="61" t="s">
        <v>1446</v>
      </c>
      <c r="AH175" s="106">
        <v>13202102</v>
      </c>
      <c r="AI175" s="106" t="s">
        <v>3702</v>
      </c>
      <c r="AJ175" s="61" t="s">
        <v>4603</v>
      </c>
      <c r="AK175" s="58">
        <v>2010</v>
      </c>
    </row>
    <row r="176" spans="10:37" x14ac:dyDescent="0.25">
      <c r="J176" s="61" t="s">
        <v>453</v>
      </c>
      <c r="K176" s="58">
        <v>173</v>
      </c>
      <c r="S176" s="68" t="s">
        <v>1447</v>
      </c>
      <c r="T176" s="61" t="s">
        <v>1448</v>
      </c>
      <c r="AH176" s="106">
        <v>13202200</v>
      </c>
      <c r="AI176" s="106" t="s">
        <v>4604</v>
      </c>
      <c r="AJ176" s="61" t="s">
        <v>4605</v>
      </c>
      <c r="AK176" s="58">
        <v>2019</v>
      </c>
    </row>
    <row r="177" spans="10:37" x14ac:dyDescent="0.25">
      <c r="J177" s="61" t="s">
        <v>342</v>
      </c>
      <c r="K177" s="58">
        <v>61</v>
      </c>
      <c r="S177" s="68" t="s">
        <v>1465</v>
      </c>
      <c r="T177" s="61" t="s">
        <v>1466</v>
      </c>
      <c r="AH177" s="106">
        <v>13202300</v>
      </c>
      <c r="AI177" s="106" t="s">
        <v>4600</v>
      </c>
      <c r="AJ177" s="61" t="s">
        <v>4606</v>
      </c>
      <c r="AK177" s="58">
        <v>2019</v>
      </c>
    </row>
    <row r="178" spans="10:37" x14ac:dyDescent="0.25">
      <c r="J178" s="61" t="s">
        <v>454</v>
      </c>
      <c r="K178" s="58">
        <v>174</v>
      </c>
      <c r="S178" s="68" t="s">
        <v>619</v>
      </c>
      <c r="T178" s="61" t="s">
        <v>620</v>
      </c>
      <c r="AH178" s="106">
        <v>13203000</v>
      </c>
      <c r="AI178" s="106" t="s">
        <v>3703</v>
      </c>
      <c r="AJ178" s="61" t="s">
        <v>4434</v>
      </c>
      <c r="AK178" s="58">
        <v>2019</v>
      </c>
    </row>
    <row r="179" spans="10:37" x14ac:dyDescent="0.25">
      <c r="J179" s="61" t="s">
        <v>384</v>
      </c>
      <c r="K179" s="58">
        <v>103</v>
      </c>
      <c r="S179" s="68" t="s">
        <v>1433</v>
      </c>
      <c r="T179" s="61" t="s">
        <v>1434</v>
      </c>
      <c r="AH179" s="106">
        <v>13203100</v>
      </c>
      <c r="AI179" s="106" t="s">
        <v>3703</v>
      </c>
      <c r="AJ179" s="61" t="s">
        <v>4607</v>
      </c>
      <c r="AK179" s="58">
        <v>2019</v>
      </c>
    </row>
    <row r="180" spans="10:37" x14ac:dyDescent="0.25">
      <c r="J180" s="61" t="s">
        <v>496</v>
      </c>
      <c r="K180" s="58">
        <v>216</v>
      </c>
      <c r="S180" s="68" t="s">
        <v>3363</v>
      </c>
      <c r="T180" s="61" t="s">
        <v>3364</v>
      </c>
      <c r="AH180" s="106">
        <v>13204000</v>
      </c>
      <c r="AI180" s="106" t="s">
        <v>3704</v>
      </c>
      <c r="AJ180" s="61" t="s">
        <v>4434</v>
      </c>
      <c r="AK180" s="58">
        <v>2019</v>
      </c>
    </row>
    <row r="181" spans="10:37" x14ac:dyDescent="0.25">
      <c r="J181" s="61" t="s">
        <v>299</v>
      </c>
      <c r="K181" s="58">
        <v>18</v>
      </c>
      <c r="S181" s="68" t="s">
        <v>3367</v>
      </c>
      <c r="T181" s="61" t="s">
        <v>3368</v>
      </c>
      <c r="AH181" s="106">
        <v>13204100</v>
      </c>
      <c r="AI181" s="106" t="s">
        <v>3704</v>
      </c>
      <c r="AJ181" s="61" t="s">
        <v>4608</v>
      </c>
      <c r="AK181" s="58">
        <v>2019</v>
      </c>
    </row>
    <row r="182" spans="10:37" x14ac:dyDescent="0.25">
      <c r="J182" s="61" t="s">
        <v>300</v>
      </c>
      <c r="K182" s="58">
        <v>19</v>
      </c>
      <c r="S182" s="68" t="s">
        <v>621</v>
      </c>
      <c r="T182" s="61" t="s">
        <v>622</v>
      </c>
      <c r="AH182" s="106">
        <v>13205000</v>
      </c>
      <c r="AI182" s="106" t="s">
        <v>4609</v>
      </c>
      <c r="AJ182" s="61" t="s">
        <v>4434</v>
      </c>
      <c r="AK182" s="58">
        <v>2019</v>
      </c>
    </row>
    <row r="183" spans="10:37" x14ac:dyDescent="0.25">
      <c r="J183" s="61" t="s">
        <v>464</v>
      </c>
      <c r="K183" s="58">
        <v>184</v>
      </c>
      <c r="S183" s="68" t="s">
        <v>1455</v>
      </c>
      <c r="T183" s="61" t="s">
        <v>1456</v>
      </c>
      <c r="AH183" s="106">
        <v>13205100</v>
      </c>
      <c r="AI183" s="106" t="s">
        <v>4610</v>
      </c>
      <c r="AJ183" s="61" t="s">
        <v>4611</v>
      </c>
      <c r="AK183" s="58">
        <v>2019</v>
      </c>
    </row>
    <row r="184" spans="10:37" x14ac:dyDescent="0.25">
      <c r="J184" s="61" t="s">
        <v>343</v>
      </c>
      <c r="K184" s="58">
        <v>62</v>
      </c>
      <c r="S184" s="68" t="s">
        <v>1459</v>
      </c>
      <c r="T184" s="61" t="s">
        <v>1460</v>
      </c>
      <c r="AH184" s="106">
        <v>13205200</v>
      </c>
      <c r="AI184" s="106" t="s">
        <v>3705</v>
      </c>
      <c r="AJ184" s="61" t="s">
        <v>4612</v>
      </c>
      <c r="AK184" s="58">
        <v>2019</v>
      </c>
    </row>
    <row r="185" spans="10:37" x14ac:dyDescent="0.25">
      <c r="J185" s="61" t="s">
        <v>366</v>
      </c>
      <c r="K185" s="58">
        <v>85</v>
      </c>
      <c r="S185" s="68" t="s">
        <v>1449</v>
      </c>
      <c r="T185" s="61" t="s">
        <v>1450</v>
      </c>
      <c r="AH185" s="106">
        <v>13205300</v>
      </c>
      <c r="AI185" s="106" t="s">
        <v>3706</v>
      </c>
      <c r="AJ185" s="61" t="s">
        <v>4613</v>
      </c>
      <c r="AK185" s="58">
        <v>2019</v>
      </c>
    </row>
    <row r="186" spans="10:37" x14ac:dyDescent="0.25">
      <c r="J186" s="61" t="s">
        <v>344</v>
      </c>
      <c r="K186" s="58">
        <v>63</v>
      </c>
      <c r="S186" s="68" t="s">
        <v>1427</v>
      </c>
      <c r="T186" s="61" t="s">
        <v>1428</v>
      </c>
      <c r="AH186" s="106">
        <v>13205400</v>
      </c>
      <c r="AI186" s="106" t="s">
        <v>4614</v>
      </c>
      <c r="AJ186" s="61" t="s">
        <v>4615</v>
      </c>
      <c r="AK186" s="58">
        <v>2019</v>
      </c>
    </row>
    <row r="187" spans="10:37" x14ac:dyDescent="0.25">
      <c r="J187" s="61" t="s">
        <v>301</v>
      </c>
      <c r="K187" s="58">
        <v>20</v>
      </c>
      <c r="S187" s="68" t="s">
        <v>1435</v>
      </c>
      <c r="T187" s="61" t="s">
        <v>1436</v>
      </c>
      <c r="AH187" s="106">
        <v>13206000</v>
      </c>
      <c r="AI187" s="106" t="s">
        <v>3707</v>
      </c>
      <c r="AJ187" s="61" t="s">
        <v>4434</v>
      </c>
      <c r="AK187" s="58">
        <v>2019</v>
      </c>
    </row>
    <row r="188" spans="10:37" x14ac:dyDescent="0.25">
      <c r="J188" s="61" t="s">
        <v>409</v>
      </c>
      <c r="K188" s="58">
        <v>128</v>
      </c>
      <c r="S188" s="68" t="s">
        <v>623</v>
      </c>
      <c r="T188" s="61" t="s">
        <v>624</v>
      </c>
      <c r="AH188" s="106">
        <v>13206100</v>
      </c>
      <c r="AI188" s="106" t="s">
        <v>3707</v>
      </c>
      <c r="AJ188" s="61" t="s">
        <v>4616</v>
      </c>
      <c r="AK188" s="58">
        <v>2019</v>
      </c>
    </row>
    <row r="189" spans="10:37" x14ac:dyDescent="0.25">
      <c r="J189" s="61" t="s">
        <v>455</v>
      </c>
      <c r="K189" s="58">
        <v>175</v>
      </c>
      <c r="S189" s="68" t="s">
        <v>1437</v>
      </c>
      <c r="T189" s="61" t="s">
        <v>1438</v>
      </c>
      <c r="AH189" s="106">
        <v>13207000</v>
      </c>
      <c r="AI189" s="106" t="s">
        <v>4617</v>
      </c>
      <c r="AJ189" s="61" t="s">
        <v>4434</v>
      </c>
      <c r="AK189" s="58">
        <v>2019</v>
      </c>
    </row>
    <row r="190" spans="10:37" x14ac:dyDescent="0.25">
      <c r="J190" s="61" t="s">
        <v>302</v>
      </c>
      <c r="K190" s="58">
        <v>21</v>
      </c>
      <c r="S190" s="68" t="s">
        <v>625</v>
      </c>
      <c r="T190" s="61" t="s">
        <v>626</v>
      </c>
      <c r="AH190" s="106">
        <v>13207100</v>
      </c>
      <c r="AI190" s="106" t="s">
        <v>3708</v>
      </c>
      <c r="AJ190" s="61" t="s">
        <v>4618</v>
      </c>
      <c r="AK190" s="58">
        <v>2019</v>
      </c>
    </row>
    <row r="191" spans="10:37" x14ac:dyDescent="0.25">
      <c r="J191" s="61" t="s">
        <v>397</v>
      </c>
      <c r="K191" s="58">
        <v>116</v>
      </c>
      <c r="S191" s="68" t="s">
        <v>1457</v>
      </c>
      <c r="T191" s="61" t="s">
        <v>1458</v>
      </c>
      <c r="AH191" s="106">
        <v>13207101</v>
      </c>
      <c r="AI191" s="106" t="s">
        <v>3709</v>
      </c>
      <c r="AJ191" s="61" t="s">
        <v>4619</v>
      </c>
      <c r="AK191" s="58">
        <v>2010</v>
      </c>
    </row>
    <row r="192" spans="10:37" x14ac:dyDescent="0.25">
      <c r="J192" s="61" t="s">
        <v>367</v>
      </c>
      <c r="K192" s="58">
        <v>86</v>
      </c>
      <c r="S192" s="68" t="s">
        <v>627</v>
      </c>
      <c r="T192" s="61" t="s">
        <v>628</v>
      </c>
      <c r="AH192" s="106">
        <v>13207200</v>
      </c>
      <c r="AI192" s="106" t="s">
        <v>3710</v>
      </c>
      <c r="AJ192" s="61" t="s">
        <v>4620</v>
      </c>
      <c r="AK192" s="58">
        <v>2019</v>
      </c>
    </row>
    <row r="193" spans="10:37" x14ac:dyDescent="0.25">
      <c r="J193" s="61" t="s">
        <v>303</v>
      </c>
      <c r="K193" s="58">
        <v>22</v>
      </c>
      <c r="S193" s="68" t="s">
        <v>1463</v>
      </c>
      <c r="T193" s="61" t="s">
        <v>1464</v>
      </c>
      <c r="AH193" s="106">
        <v>13208000</v>
      </c>
      <c r="AI193" s="106" t="s">
        <v>4621</v>
      </c>
      <c r="AJ193" s="61" t="s">
        <v>4434</v>
      </c>
      <c r="AK193" s="58">
        <v>2019</v>
      </c>
    </row>
    <row r="194" spans="10:37" x14ac:dyDescent="0.25">
      <c r="J194" s="61" t="s">
        <v>423</v>
      </c>
      <c r="K194" s="58">
        <v>142</v>
      </c>
      <c r="S194" s="68" t="s">
        <v>885</v>
      </c>
      <c r="T194" s="61" t="s">
        <v>886</v>
      </c>
      <c r="AH194" s="106">
        <v>13208100</v>
      </c>
      <c r="AI194" s="106" t="s">
        <v>3711</v>
      </c>
      <c r="AJ194" s="61" t="s">
        <v>4622</v>
      </c>
      <c r="AK194" s="58">
        <v>2019</v>
      </c>
    </row>
    <row r="195" spans="10:37" x14ac:dyDescent="0.25">
      <c r="J195" s="61" t="s">
        <v>518</v>
      </c>
      <c r="K195" s="58">
        <v>238</v>
      </c>
      <c r="S195" s="68" t="s">
        <v>887</v>
      </c>
      <c r="T195" s="61" t="s">
        <v>888</v>
      </c>
      <c r="AH195" s="106">
        <v>13208200</v>
      </c>
      <c r="AI195" s="106" t="s">
        <v>3712</v>
      </c>
      <c r="AJ195" s="61" t="s">
        <v>4623</v>
      </c>
      <c r="AK195" s="58">
        <v>2019</v>
      </c>
    </row>
    <row r="196" spans="10:37" x14ac:dyDescent="0.25">
      <c r="J196" s="61" t="s">
        <v>357</v>
      </c>
      <c r="K196" s="58">
        <v>76</v>
      </c>
      <c r="S196" s="68" t="s">
        <v>3287</v>
      </c>
      <c r="T196" s="61" t="s">
        <v>3288</v>
      </c>
      <c r="AH196" s="106">
        <v>13209000</v>
      </c>
      <c r="AI196" s="106" t="s">
        <v>4624</v>
      </c>
      <c r="AJ196" s="61" t="s">
        <v>4434</v>
      </c>
      <c r="AK196" s="58">
        <v>2019</v>
      </c>
    </row>
    <row r="197" spans="10:37" x14ac:dyDescent="0.25">
      <c r="J197" s="61" t="s">
        <v>410</v>
      </c>
      <c r="K197" s="58">
        <v>129</v>
      </c>
      <c r="S197" s="68" t="s">
        <v>889</v>
      </c>
      <c r="T197" s="61" t="s">
        <v>890</v>
      </c>
      <c r="AH197" s="106">
        <v>13209900</v>
      </c>
      <c r="AI197" s="106" t="s">
        <v>4625</v>
      </c>
      <c r="AJ197" s="61" t="s">
        <v>4626</v>
      </c>
      <c r="AK197" s="58">
        <v>2019</v>
      </c>
    </row>
    <row r="198" spans="10:37" x14ac:dyDescent="0.25">
      <c r="J198" s="61" t="s">
        <v>497</v>
      </c>
      <c r="K198" s="58">
        <v>217</v>
      </c>
      <c r="S198" s="68" t="s">
        <v>3295</v>
      </c>
      <c r="T198" s="61" t="s">
        <v>3296</v>
      </c>
      <c r="AH198" s="106">
        <v>13209901</v>
      </c>
      <c r="AI198" s="106" t="s">
        <v>3713</v>
      </c>
      <c r="AJ198" s="61" t="s">
        <v>4627</v>
      </c>
      <c r="AK198" s="58">
        <v>2019</v>
      </c>
    </row>
    <row r="199" spans="10:37" x14ac:dyDescent="0.25">
      <c r="J199" s="61" t="s">
        <v>304</v>
      </c>
      <c r="K199" s="58">
        <v>23</v>
      </c>
      <c r="S199" s="68" t="s">
        <v>3289</v>
      </c>
      <c r="T199" s="61" t="s">
        <v>3290</v>
      </c>
      <c r="AH199" s="106">
        <v>13209902</v>
      </c>
      <c r="AI199" s="106" t="s">
        <v>3714</v>
      </c>
      <c r="AJ199" s="61" t="s">
        <v>4628</v>
      </c>
      <c r="AK199" s="58">
        <v>2010</v>
      </c>
    </row>
    <row r="200" spans="10:37" x14ac:dyDescent="0.25">
      <c r="J200" s="61" t="s">
        <v>449</v>
      </c>
      <c r="K200" s="58">
        <v>168</v>
      </c>
      <c r="S200" s="68" t="s">
        <v>3297</v>
      </c>
      <c r="T200" s="61" t="s">
        <v>3298</v>
      </c>
      <c r="AH200" s="106">
        <v>13209903</v>
      </c>
      <c r="AI200" s="106" t="s">
        <v>3715</v>
      </c>
      <c r="AJ200" s="61" t="s">
        <v>4629</v>
      </c>
      <c r="AK200" s="58">
        <v>2010</v>
      </c>
    </row>
    <row r="201" spans="10:37" x14ac:dyDescent="0.25">
      <c r="J201" s="61" t="s">
        <v>345</v>
      </c>
      <c r="K201" s="58">
        <v>64</v>
      </c>
      <c r="S201" s="68" t="s">
        <v>3299</v>
      </c>
      <c r="T201" s="61" t="s">
        <v>3300</v>
      </c>
      <c r="AH201" s="106">
        <v>13209904</v>
      </c>
      <c r="AI201" s="106" t="s">
        <v>3716</v>
      </c>
      <c r="AJ201" s="61" t="s">
        <v>4630</v>
      </c>
      <c r="AK201" s="58">
        <v>2019</v>
      </c>
    </row>
    <row r="202" spans="10:37" x14ac:dyDescent="0.25">
      <c r="J202" s="61" t="s">
        <v>385</v>
      </c>
      <c r="K202" s="58">
        <v>104</v>
      </c>
      <c r="S202" s="68" t="s">
        <v>3291</v>
      </c>
      <c r="T202" s="61" t="s">
        <v>3292</v>
      </c>
      <c r="AH202" s="106">
        <v>15111100</v>
      </c>
      <c r="AI202" s="106" t="s">
        <v>3717</v>
      </c>
      <c r="AJ202" s="61" t="s">
        <v>4631</v>
      </c>
      <c r="AK202" s="58">
        <v>2010</v>
      </c>
    </row>
    <row r="203" spans="10:37" x14ac:dyDescent="0.25">
      <c r="J203" s="61" t="s">
        <v>368</v>
      </c>
      <c r="K203" s="58">
        <v>87</v>
      </c>
      <c r="S203" s="68" t="s">
        <v>3307</v>
      </c>
      <c r="T203" s="61" t="s">
        <v>3308</v>
      </c>
      <c r="AH203" s="106">
        <v>15112100</v>
      </c>
      <c r="AI203" s="106" t="s">
        <v>3718</v>
      </c>
      <c r="AJ203" s="61" t="s">
        <v>4632</v>
      </c>
      <c r="AK203" s="58">
        <v>2010</v>
      </c>
    </row>
    <row r="204" spans="10:37" x14ac:dyDescent="0.25">
      <c r="J204" s="61" t="s">
        <v>456</v>
      </c>
      <c r="K204" s="58">
        <v>176</v>
      </c>
      <c r="S204" s="68" t="s">
        <v>3309</v>
      </c>
      <c r="T204" s="61" t="s">
        <v>3310</v>
      </c>
      <c r="AH204" s="106">
        <v>15112101</v>
      </c>
      <c r="AI204" s="106" t="s">
        <v>3719</v>
      </c>
      <c r="AJ204" s="61" t="s">
        <v>4633</v>
      </c>
      <c r="AK204" s="58">
        <v>2010</v>
      </c>
    </row>
    <row r="205" spans="10:37" x14ac:dyDescent="0.25">
      <c r="J205" s="61" t="s">
        <v>457</v>
      </c>
      <c r="K205" s="58">
        <v>177</v>
      </c>
      <c r="S205" s="68" t="s">
        <v>3305</v>
      </c>
      <c r="T205" s="61" t="s">
        <v>3306</v>
      </c>
      <c r="AH205" s="106">
        <v>15112200</v>
      </c>
      <c r="AI205" s="106" t="s">
        <v>3720</v>
      </c>
      <c r="AJ205" s="61" t="s">
        <v>4634</v>
      </c>
      <c r="AK205" s="58">
        <v>2010</v>
      </c>
    </row>
    <row r="206" spans="10:37" x14ac:dyDescent="0.25">
      <c r="J206" s="61" t="s">
        <v>458</v>
      </c>
      <c r="K206" s="58">
        <v>178</v>
      </c>
      <c r="S206" s="68" t="s">
        <v>3301</v>
      </c>
      <c r="T206" s="61" t="s">
        <v>3302</v>
      </c>
      <c r="AH206" s="106">
        <v>15113100</v>
      </c>
      <c r="AI206" s="106" t="s">
        <v>3721</v>
      </c>
      <c r="AJ206" s="61" t="s">
        <v>4635</v>
      </c>
      <c r="AK206" s="58">
        <v>2010</v>
      </c>
    </row>
    <row r="207" spans="10:37" x14ac:dyDescent="0.25">
      <c r="J207" s="61" t="s">
        <v>498</v>
      </c>
      <c r="K207" s="58">
        <v>218</v>
      </c>
      <c r="S207" s="68" t="s">
        <v>3283</v>
      </c>
      <c r="T207" s="61" t="s">
        <v>3284</v>
      </c>
      <c r="AH207" s="106">
        <v>15113200</v>
      </c>
      <c r="AI207" s="106" t="s">
        <v>3722</v>
      </c>
      <c r="AJ207" s="61" t="s">
        <v>4636</v>
      </c>
      <c r="AK207" s="58">
        <v>2010</v>
      </c>
    </row>
    <row r="208" spans="10:37" x14ac:dyDescent="0.25">
      <c r="J208" s="61" t="s">
        <v>512</v>
      </c>
      <c r="K208" s="58">
        <v>232</v>
      </c>
      <c r="S208" s="68" t="s">
        <v>3293</v>
      </c>
      <c r="T208" s="61" t="s">
        <v>3294</v>
      </c>
      <c r="AH208" s="106">
        <v>15113300</v>
      </c>
      <c r="AI208" s="106" t="s">
        <v>3723</v>
      </c>
      <c r="AJ208" s="61" t="s">
        <v>4637</v>
      </c>
      <c r="AK208" s="58">
        <v>2010</v>
      </c>
    </row>
    <row r="209" spans="10:37" x14ac:dyDescent="0.25">
      <c r="J209" s="61" t="s">
        <v>424</v>
      </c>
      <c r="K209" s="58">
        <v>143</v>
      </c>
      <c r="S209" s="68" t="s">
        <v>3311</v>
      </c>
      <c r="T209" s="61" t="s">
        <v>3312</v>
      </c>
      <c r="AH209" s="106">
        <v>15113400</v>
      </c>
      <c r="AI209" s="106" t="s">
        <v>3724</v>
      </c>
      <c r="AJ209" s="61" t="s">
        <v>4638</v>
      </c>
      <c r="AK209" s="58">
        <v>2010</v>
      </c>
    </row>
    <row r="210" spans="10:37" x14ac:dyDescent="0.25">
      <c r="J210" s="61" t="s">
        <v>386</v>
      </c>
      <c r="K210" s="58">
        <v>105</v>
      </c>
      <c r="S210" s="68" t="s">
        <v>3303</v>
      </c>
      <c r="T210" s="61" t="s">
        <v>3304</v>
      </c>
      <c r="AH210" s="106">
        <v>15114100</v>
      </c>
      <c r="AI210" s="106" t="s">
        <v>3725</v>
      </c>
      <c r="AJ210" s="61" t="s">
        <v>4639</v>
      </c>
      <c r="AK210" s="58">
        <v>2010</v>
      </c>
    </row>
    <row r="211" spans="10:37" x14ac:dyDescent="0.25">
      <c r="J211" s="61" t="s">
        <v>387</v>
      </c>
      <c r="K211" s="58">
        <v>106</v>
      </c>
      <c r="S211" s="68" t="s">
        <v>3267</v>
      </c>
      <c r="T211" s="61" t="s">
        <v>3268</v>
      </c>
      <c r="AH211" s="106">
        <v>15114200</v>
      </c>
      <c r="AI211" s="106" t="s">
        <v>3726</v>
      </c>
      <c r="AJ211" s="61" t="s">
        <v>4640</v>
      </c>
      <c r="AK211" s="58">
        <v>2010</v>
      </c>
    </row>
    <row r="212" spans="10:37" x14ac:dyDescent="0.25">
      <c r="J212" s="61" t="s">
        <v>459</v>
      </c>
      <c r="K212" s="58">
        <v>179</v>
      </c>
      <c r="S212" s="68" t="s">
        <v>3269</v>
      </c>
      <c r="T212" s="61" t="s">
        <v>3270</v>
      </c>
      <c r="AH212" s="106">
        <v>15114300</v>
      </c>
      <c r="AI212" s="106" t="s">
        <v>3727</v>
      </c>
      <c r="AJ212" s="61" t="s">
        <v>4641</v>
      </c>
      <c r="AK212" s="58">
        <v>2010</v>
      </c>
    </row>
    <row r="213" spans="10:37" x14ac:dyDescent="0.25">
      <c r="J213" s="61" t="s">
        <v>305</v>
      </c>
      <c r="K213" s="58">
        <v>24</v>
      </c>
      <c r="S213" s="68" t="s">
        <v>3279</v>
      </c>
      <c r="T213" s="61" t="s">
        <v>3280</v>
      </c>
      <c r="AH213" s="106">
        <v>15114301</v>
      </c>
      <c r="AI213" s="106" t="s">
        <v>3728</v>
      </c>
      <c r="AJ213" s="61" t="s">
        <v>4642</v>
      </c>
      <c r="AK213" s="58">
        <v>2010</v>
      </c>
    </row>
    <row r="214" spans="10:37" x14ac:dyDescent="0.25">
      <c r="J214" s="61" t="s">
        <v>369</v>
      </c>
      <c r="K214" s="58">
        <v>88</v>
      </c>
      <c r="S214" s="68" t="s">
        <v>3271</v>
      </c>
      <c r="T214" s="61" t="s">
        <v>3272</v>
      </c>
      <c r="AH214" s="106">
        <v>15115100</v>
      </c>
      <c r="AI214" s="106" t="s">
        <v>3729</v>
      </c>
      <c r="AJ214" s="61" t="s">
        <v>4643</v>
      </c>
      <c r="AK214" s="58">
        <v>2010</v>
      </c>
    </row>
    <row r="215" spans="10:37" x14ac:dyDescent="0.25">
      <c r="J215" s="61" t="s">
        <v>346</v>
      </c>
      <c r="K215" s="58">
        <v>65</v>
      </c>
      <c r="S215" s="68" t="s">
        <v>869</v>
      </c>
      <c r="T215" s="61" t="s">
        <v>870</v>
      </c>
      <c r="AH215" s="106">
        <v>15115200</v>
      </c>
      <c r="AI215" s="106" t="s">
        <v>3730</v>
      </c>
      <c r="AJ215" s="61" t="s">
        <v>4644</v>
      </c>
      <c r="AK215" s="58">
        <v>2010</v>
      </c>
    </row>
    <row r="216" spans="10:37" x14ac:dyDescent="0.25">
      <c r="J216" s="61" t="s">
        <v>500</v>
      </c>
      <c r="K216" s="58">
        <v>220</v>
      </c>
      <c r="S216" s="68" t="s">
        <v>3275</v>
      </c>
      <c r="T216" s="61" t="s">
        <v>3276</v>
      </c>
      <c r="AH216" s="106">
        <v>15119900</v>
      </c>
      <c r="AI216" s="106" t="s">
        <v>4645</v>
      </c>
      <c r="AJ216" s="61" t="s">
        <v>4646</v>
      </c>
      <c r="AK216" s="58">
        <v>2010</v>
      </c>
    </row>
    <row r="217" spans="10:37" x14ac:dyDescent="0.25">
      <c r="J217" s="61" t="s">
        <v>388</v>
      </c>
      <c r="K217" s="58">
        <v>107</v>
      </c>
      <c r="S217" s="68" t="s">
        <v>3499</v>
      </c>
      <c r="T217" s="61" t="s">
        <v>3500</v>
      </c>
      <c r="AH217" s="106">
        <v>15119901</v>
      </c>
      <c r="AI217" s="106" t="s">
        <v>3731</v>
      </c>
      <c r="AJ217" s="61" t="s">
        <v>4647</v>
      </c>
      <c r="AK217" s="58">
        <v>2010</v>
      </c>
    </row>
    <row r="218" spans="10:37" x14ac:dyDescent="0.25">
      <c r="J218" s="61" t="s">
        <v>425</v>
      </c>
      <c r="K218" s="58">
        <v>144</v>
      </c>
      <c r="S218" s="68" t="s">
        <v>3273</v>
      </c>
      <c r="T218" s="61" t="s">
        <v>3274</v>
      </c>
      <c r="AH218" s="106">
        <v>15119902</v>
      </c>
      <c r="AI218" s="106" t="s">
        <v>3732</v>
      </c>
      <c r="AJ218" s="61" t="s">
        <v>4648</v>
      </c>
      <c r="AK218" s="58">
        <v>2010</v>
      </c>
    </row>
    <row r="219" spans="10:37" x14ac:dyDescent="0.25">
      <c r="J219" s="61" t="s">
        <v>389</v>
      </c>
      <c r="K219" s="58">
        <v>108</v>
      </c>
      <c r="S219" s="68" t="s">
        <v>3277</v>
      </c>
      <c r="T219" s="61" t="s">
        <v>3278</v>
      </c>
      <c r="AH219" s="106">
        <v>15119903</v>
      </c>
      <c r="AI219" s="106" t="s">
        <v>3733</v>
      </c>
      <c r="AJ219" s="61" t="s">
        <v>4649</v>
      </c>
      <c r="AK219" s="58">
        <v>2010</v>
      </c>
    </row>
    <row r="220" spans="10:37" x14ac:dyDescent="0.25">
      <c r="J220" s="61" t="s">
        <v>426</v>
      </c>
      <c r="K220" s="58">
        <v>145</v>
      </c>
      <c r="S220" s="68" t="s">
        <v>871</v>
      </c>
      <c r="T220" s="61" t="s">
        <v>872</v>
      </c>
      <c r="AH220" s="106">
        <v>15119904</v>
      </c>
      <c r="AI220" s="106" t="s">
        <v>3734</v>
      </c>
      <c r="AJ220" s="61" t="s">
        <v>4650</v>
      </c>
      <c r="AK220" s="58">
        <v>2010</v>
      </c>
    </row>
    <row r="221" spans="10:37" x14ac:dyDescent="0.25">
      <c r="J221" s="61" t="s">
        <v>306</v>
      </c>
      <c r="K221" s="58">
        <v>25</v>
      </c>
      <c r="S221" s="68" t="s">
        <v>873</v>
      </c>
      <c r="T221" s="61" t="s">
        <v>874</v>
      </c>
      <c r="AH221" s="106">
        <v>15119905</v>
      </c>
      <c r="AI221" s="106" t="s">
        <v>3735</v>
      </c>
      <c r="AJ221" s="61" t="s">
        <v>4651</v>
      </c>
      <c r="AK221" s="58">
        <v>2010</v>
      </c>
    </row>
    <row r="222" spans="10:37" x14ac:dyDescent="0.25">
      <c r="J222" s="61" t="s">
        <v>348</v>
      </c>
      <c r="K222" s="58">
        <v>67</v>
      </c>
      <c r="S222" s="68" t="s">
        <v>2145</v>
      </c>
      <c r="T222" s="61" t="s">
        <v>2146</v>
      </c>
      <c r="AH222" s="106">
        <v>15119906</v>
      </c>
      <c r="AI222" s="106" t="s">
        <v>3736</v>
      </c>
      <c r="AJ222" s="61" t="s">
        <v>4652</v>
      </c>
      <c r="AK222" s="58">
        <v>2010</v>
      </c>
    </row>
    <row r="223" spans="10:37" x14ac:dyDescent="0.25">
      <c r="J223" s="61" t="s">
        <v>390</v>
      </c>
      <c r="K223" s="58">
        <v>109</v>
      </c>
      <c r="S223" s="68" t="s">
        <v>2577</v>
      </c>
      <c r="T223" s="61" t="s">
        <v>2578</v>
      </c>
      <c r="AH223" s="106">
        <v>15119907</v>
      </c>
      <c r="AI223" s="106" t="s">
        <v>3737</v>
      </c>
      <c r="AJ223" s="61" t="s">
        <v>4653</v>
      </c>
      <c r="AK223" s="58">
        <v>2010</v>
      </c>
    </row>
    <row r="224" spans="10:37" x14ac:dyDescent="0.25">
      <c r="J224" s="61" t="s">
        <v>411</v>
      </c>
      <c r="K224" s="58">
        <v>130</v>
      </c>
      <c r="S224" s="68" t="s">
        <v>2629</v>
      </c>
      <c r="T224" s="61" t="s">
        <v>2630</v>
      </c>
      <c r="AH224" s="106">
        <v>15119908</v>
      </c>
      <c r="AI224" s="106" t="s">
        <v>3738</v>
      </c>
      <c r="AJ224" s="61" t="s">
        <v>4654</v>
      </c>
      <c r="AK224" s="58">
        <v>2010</v>
      </c>
    </row>
    <row r="225" spans="10:37" x14ac:dyDescent="0.25">
      <c r="J225" s="61" t="s">
        <v>321</v>
      </c>
      <c r="K225" s="58">
        <v>40</v>
      </c>
      <c r="S225" s="68" t="s">
        <v>2637</v>
      </c>
      <c r="T225" s="61" t="s">
        <v>2638</v>
      </c>
      <c r="AH225" s="106">
        <v>15119909</v>
      </c>
      <c r="AI225" s="106" t="s">
        <v>3739</v>
      </c>
      <c r="AJ225" s="61" t="s">
        <v>4655</v>
      </c>
      <c r="AK225" s="58">
        <v>2010</v>
      </c>
    </row>
    <row r="226" spans="10:37" x14ac:dyDescent="0.25">
      <c r="J226" s="61" t="s">
        <v>391</v>
      </c>
      <c r="K226" s="58">
        <v>110</v>
      </c>
      <c r="S226" s="68" t="s">
        <v>2631</v>
      </c>
      <c r="T226" s="61" t="s">
        <v>2632</v>
      </c>
      <c r="AH226" s="106">
        <v>15119910</v>
      </c>
      <c r="AI226" s="106" t="s">
        <v>3740</v>
      </c>
      <c r="AJ226" s="61" t="s">
        <v>4579</v>
      </c>
      <c r="AK226" s="58">
        <v>2010</v>
      </c>
    </row>
    <row r="227" spans="10:37" x14ac:dyDescent="0.25">
      <c r="J227" s="61" t="s">
        <v>358</v>
      </c>
      <c r="K227" s="58">
        <v>77</v>
      </c>
      <c r="S227" s="68" t="s">
        <v>2675</v>
      </c>
      <c r="T227" s="61" t="s">
        <v>2676</v>
      </c>
      <c r="AH227" s="106">
        <v>15119911</v>
      </c>
      <c r="AI227" s="106" t="s">
        <v>3741</v>
      </c>
      <c r="AJ227" s="61" t="s">
        <v>4656</v>
      </c>
      <c r="AK227" s="58">
        <v>2010</v>
      </c>
    </row>
    <row r="228" spans="10:37" x14ac:dyDescent="0.25">
      <c r="J228" s="61" t="s">
        <v>427</v>
      </c>
      <c r="K228" s="58">
        <v>146</v>
      </c>
      <c r="S228" s="68" t="s">
        <v>729</v>
      </c>
      <c r="T228" s="61" t="s">
        <v>730</v>
      </c>
      <c r="AH228" s="106">
        <v>15119912</v>
      </c>
      <c r="AI228" s="106" t="s">
        <v>3742</v>
      </c>
      <c r="AJ228" s="61" t="s">
        <v>4657</v>
      </c>
      <c r="AK228" s="58">
        <v>2010</v>
      </c>
    </row>
    <row r="229" spans="10:37" x14ac:dyDescent="0.25">
      <c r="J229" s="61" t="s">
        <v>434</v>
      </c>
      <c r="K229" s="58">
        <v>153</v>
      </c>
      <c r="S229" s="68" t="s">
        <v>743</v>
      </c>
      <c r="T229" s="61" t="s">
        <v>744</v>
      </c>
      <c r="AH229" s="106">
        <v>15120000</v>
      </c>
      <c r="AI229" s="106" t="s">
        <v>4658</v>
      </c>
      <c r="AJ229" s="61" t="s">
        <v>4434</v>
      </c>
      <c r="AK229" s="58">
        <v>2019</v>
      </c>
    </row>
    <row r="230" spans="10:37" x14ac:dyDescent="0.25">
      <c r="J230" s="61" t="s">
        <v>460</v>
      </c>
      <c r="K230" s="58">
        <v>180</v>
      </c>
      <c r="S230" s="68" t="s">
        <v>745</v>
      </c>
      <c r="T230" s="61" t="s">
        <v>746</v>
      </c>
      <c r="AH230" s="106">
        <v>15121000</v>
      </c>
      <c r="AI230" s="106" t="s">
        <v>4659</v>
      </c>
      <c r="AJ230" s="61" t="s">
        <v>4434</v>
      </c>
      <c r="AK230" s="58">
        <v>2019</v>
      </c>
    </row>
    <row r="231" spans="10:37" x14ac:dyDescent="0.25">
      <c r="J231" s="61" t="s">
        <v>461</v>
      </c>
      <c r="K231" s="58">
        <v>181</v>
      </c>
      <c r="S231" s="68" t="s">
        <v>731</v>
      </c>
      <c r="T231" s="61" t="s">
        <v>732</v>
      </c>
      <c r="AH231" s="106">
        <v>15121100</v>
      </c>
      <c r="AI231" s="106" t="s">
        <v>3718</v>
      </c>
      <c r="AJ231" s="61" t="s">
        <v>4660</v>
      </c>
      <c r="AK231" s="58">
        <v>2019</v>
      </c>
    </row>
    <row r="232" spans="10:37" x14ac:dyDescent="0.25">
      <c r="J232" s="61" t="s">
        <v>370</v>
      </c>
      <c r="K232" s="58">
        <v>89</v>
      </c>
      <c r="S232" s="68" t="s">
        <v>739</v>
      </c>
      <c r="T232" s="61" t="s">
        <v>740</v>
      </c>
      <c r="AH232" s="106">
        <v>15121101</v>
      </c>
      <c r="AI232" s="106" t="s">
        <v>4661</v>
      </c>
      <c r="AJ232" s="61" t="s">
        <v>4633</v>
      </c>
      <c r="AK232" s="58">
        <v>2019</v>
      </c>
    </row>
    <row r="233" spans="10:37" x14ac:dyDescent="0.25">
      <c r="J233" s="61" t="s">
        <v>412</v>
      </c>
      <c r="K233" s="58">
        <v>131</v>
      </c>
      <c r="S233" s="68" t="s">
        <v>741</v>
      </c>
      <c r="T233" s="61" t="s">
        <v>742</v>
      </c>
      <c r="AH233" s="106">
        <v>15121200</v>
      </c>
      <c r="AI233" s="106" t="s">
        <v>3720</v>
      </c>
      <c r="AJ233" s="61" t="s">
        <v>4662</v>
      </c>
      <c r="AK233" s="58">
        <v>2019</v>
      </c>
    </row>
    <row r="234" spans="10:37" x14ac:dyDescent="0.25">
      <c r="J234" s="61" t="s">
        <v>519</v>
      </c>
      <c r="K234" s="58">
        <v>239</v>
      </c>
      <c r="S234" s="68" t="s">
        <v>735</v>
      </c>
      <c r="T234" s="61" t="s">
        <v>736</v>
      </c>
      <c r="AH234" s="106">
        <v>15122000</v>
      </c>
      <c r="AI234" s="106" t="s">
        <v>3717</v>
      </c>
      <c r="AJ234" s="61" t="s">
        <v>4434</v>
      </c>
      <c r="AK234" s="58">
        <v>2019</v>
      </c>
    </row>
    <row r="235" spans="10:37" x14ac:dyDescent="0.25">
      <c r="J235" s="61" t="s">
        <v>520</v>
      </c>
      <c r="K235" s="58">
        <v>240</v>
      </c>
      <c r="S235" s="68" t="s">
        <v>737</v>
      </c>
      <c r="T235" s="61" t="s">
        <v>738</v>
      </c>
      <c r="AH235" s="106">
        <v>15122100</v>
      </c>
      <c r="AI235" s="106" t="s">
        <v>3717</v>
      </c>
      <c r="AJ235" s="61" t="s">
        <v>4631</v>
      </c>
      <c r="AK235" s="58">
        <v>2019</v>
      </c>
    </row>
    <row r="236" spans="10:37" x14ac:dyDescent="0.25">
      <c r="J236" s="61" t="s">
        <v>371</v>
      </c>
      <c r="K236" s="58">
        <v>90</v>
      </c>
      <c r="S236" s="68" t="s">
        <v>747</v>
      </c>
      <c r="T236" s="61" t="s">
        <v>748</v>
      </c>
      <c r="AH236" s="106">
        <v>15123000</v>
      </c>
      <c r="AI236" s="106" t="s">
        <v>4663</v>
      </c>
      <c r="AJ236" s="61" t="s">
        <v>4434</v>
      </c>
      <c r="AK236" s="58">
        <v>2019</v>
      </c>
    </row>
    <row r="237" spans="10:37" x14ac:dyDescent="0.25">
      <c r="J237" s="61" t="s">
        <v>471</v>
      </c>
      <c r="K237" s="58">
        <v>191</v>
      </c>
      <c r="S237" s="68" t="s">
        <v>733</v>
      </c>
      <c r="T237" s="61" t="s">
        <v>734</v>
      </c>
      <c r="AH237" s="106">
        <v>15123100</v>
      </c>
      <c r="AI237" s="106" t="s">
        <v>3730</v>
      </c>
      <c r="AJ237" s="61" t="s">
        <v>4664</v>
      </c>
      <c r="AK237" s="58">
        <v>2019</v>
      </c>
    </row>
    <row r="238" spans="10:37" x14ac:dyDescent="0.25">
      <c r="J238" s="61" t="s">
        <v>531</v>
      </c>
      <c r="K238" s="58">
        <v>252</v>
      </c>
      <c r="S238" s="68" t="s">
        <v>749</v>
      </c>
      <c r="T238" s="61" t="s">
        <v>750</v>
      </c>
      <c r="AH238" s="106">
        <v>15123200</v>
      </c>
      <c r="AI238" s="106" t="s">
        <v>3729</v>
      </c>
      <c r="AJ238" s="61" t="s">
        <v>4665</v>
      </c>
      <c r="AK238" s="58">
        <v>2019</v>
      </c>
    </row>
    <row r="239" spans="10:37" x14ac:dyDescent="0.25">
      <c r="J239" s="61" t="s">
        <v>532</v>
      </c>
      <c r="K239" s="58">
        <v>253</v>
      </c>
      <c r="S239" s="68" t="s">
        <v>2651</v>
      </c>
      <c r="T239" s="61" t="s">
        <v>2652</v>
      </c>
      <c r="AH239" s="106">
        <v>15124000</v>
      </c>
      <c r="AI239" s="106" t="s">
        <v>4666</v>
      </c>
      <c r="AJ239" s="61" t="s">
        <v>4434</v>
      </c>
      <c r="AK239" s="58">
        <v>2019</v>
      </c>
    </row>
    <row r="240" spans="10:37" x14ac:dyDescent="0.25">
      <c r="J240" s="61" t="s">
        <v>413</v>
      </c>
      <c r="K240" s="58">
        <v>132</v>
      </c>
      <c r="S240" s="68" t="s">
        <v>1735</v>
      </c>
      <c r="T240" s="61" t="s">
        <v>1736</v>
      </c>
      <c r="AH240" s="106">
        <v>15124100</v>
      </c>
      <c r="AI240" s="106" t="s">
        <v>3727</v>
      </c>
      <c r="AJ240" s="61" t="s">
        <v>4667</v>
      </c>
      <c r="AK240" s="58">
        <v>2019</v>
      </c>
    </row>
    <row r="241" spans="10:37" x14ac:dyDescent="0.25">
      <c r="J241" s="61" t="s">
        <v>268</v>
      </c>
      <c r="K241" s="58">
        <v>169</v>
      </c>
      <c r="S241" s="68" t="s">
        <v>2595</v>
      </c>
      <c r="T241" s="61" t="s">
        <v>2596</v>
      </c>
      <c r="AH241" s="106">
        <v>15124101</v>
      </c>
      <c r="AI241" s="106" t="s">
        <v>3728</v>
      </c>
      <c r="AJ241" s="61" t="s">
        <v>4668</v>
      </c>
      <c r="AK241" s="58">
        <v>2019</v>
      </c>
    </row>
    <row r="242" spans="10:37" x14ac:dyDescent="0.25">
      <c r="J242" s="61" t="s">
        <v>486</v>
      </c>
      <c r="K242" s="58">
        <v>206</v>
      </c>
      <c r="S242" s="68" t="s">
        <v>2597</v>
      </c>
      <c r="T242" s="61" t="s">
        <v>2598</v>
      </c>
      <c r="AH242" s="106">
        <v>15124200</v>
      </c>
      <c r="AI242" s="106" t="s">
        <v>3725</v>
      </c>
      <c r="AJ242" s="61" t="s">
        <v>4669</v>
      </c>
      <c r="AK242" s="58">
        <v>2019</v>
      </c>
    </row>
    <row r="243" spans="10:37" x14ac:dyDescent="0.25">
      <c r="J243" s="61" t="s">
        <v>533</v>
      </c>
      <c r="K243" s="58">
        <v>254</v>
      </c>
      <c r="S243" s="68" t="s">
        <v>2599</v>
      </c>
      <c r="T243" s="61" t="s">
        <v>2600</v>
      </c>
      <c r="AH243" s="106">
        <v>15124300</v>
      </c>
      <c r="AI243" s="106" t="s">
        <v>3736</v>
      </c>
      <c r="AJ243" s="61" t="s">
        <v>4670</v>
      </c>
      <c r="AK243" s="58">
        <v>2019</v>
      </c>
    </row>
    <row r="244" spans="10:37" x14ac:dyDescent="0.25">
      <c r="J244" s="61" t="s">
        <v>307</v>
      </c>
      <c r="K244" s="58">
        <v>26</v>
      </c>
      <c r="S244" s="68" t="s">
        <v>2601</v>
      </c>
      <c r="T244" s="61" t="s">
        <v>2602</v>
      </c>
      <c r="AH244" s="106">
        <v>15124301</v>
      </c>
      <c r="AI244" s="106" t="s">
        <v>3737</v>
      </c>
      <c r="AJ244" s="61" t="s">
        <v>4653</v>
      </c>
      <c r="AK244" s="58">
        <v>2019</v>
      </c>
    </row>
    <row r="245" spans="10:37" x14ac:dyDescent="0.25">
      <c r="J245" s="61" t="s">
        <v>331</v>
      </c>
      <c r="K245" s="58">
        <v>50</v>
      </c>
      <c r="S245" s="68" t="s">
        <v>2603</v>
      </c>
      <c r="T245" s="61" t="s">
        <v>2604</v>
      </c>
      <c r="AH245" s="106">
        <v>15124400</v>
      </c>
      <c r="AI245" s="106" t="s">
        <v>3726</v>
      </c>
      <c r="AJ245" s="61" t="s">
        <v>4671</v>
      </c>
      <c r="AK245" s="58">
        <v>2019</v>
      </c>
    </row>
    <row r="246" spans="10:37" x14ac:dyDescent="0.25">
      <c r="J246" s="61" t="s">
        <v>332</v>
      </c>
      <c r="K246" s="58">
        <v>51</v>
      </c>
      <c r="S246" s="68" t="s">
        <v>2605</v>
      </c>
      <c r="T246" s="61" t="s">
        <v>2606</v>
      </c>
      <c r="AH246" s="106">
        <v>15125000</v>
      </c>
      <c r="AI246" s="106" t="s">
        <v>4672</v>
      </c>
      <c r="AJ246" s="61" t="s">
        <v>4434</v>
      </c>
      <c r="AK246" s="58">
        <v>2019</v>
      </c>
    </row>
    <row r="247" spans="10:37" x14ac:dyDescent="0.25">
      <c r="J247" s="61" t="s">
        <v>501</v>
      </c>
      <c r="K247" s="58">
        <v>221</v>
      </c>
      <c r="S247" s="68" t="s">
        <v>2607</v>
      </c>
      <c r="T247" s="61" t="s">
        <v>2608</v>
      </c>
      <c r="AH247" s="106">
        <v>15125100</v>
      </c>
      <c r="AI247" s="106" t="s">
        <v>3721</v>
      </c>
      <c r="AJ247" s="61" t="s">
        <v>4673</v>
      </c>
      <c r="AK247" s="58">
        <v>2019</v>
      </c>
    </row>
    <row r="248" spans="10:37" x14ac:dyDescent="0.25">
      <c r="J248" s="61" t="s">
        <v>443</v>
      </c>
      <c r="K248" s="58">
        <v>162</v>
      </c>
      <c r="S248" s="68" t="s">
        <v>2609</v>
      </c>
      <c r="T248" s="61" t="s">
        <v>2610</v>
      </c>
      <c r="AH248" s="106">
        <v>15125200</v>
      </c>
      <c r="AI248" s="106" t="s">
        <v>4674</v>
      </c>
      <c r="AJ248" s="61" t="s">
        <v>4675</v>
      </c>
      <c r="AK248" s="58">
        <v>2019</v>
      </c>
    </row>
    <row r="249" spans="10:37" x14ac:dyDescent="0.25">
      <c r="J249" s="61" t="s">
        <v>484</v>
      </c>
      <c r="K249" s="58">
        <v>204</v>
      </c>
      <c r="S249" s="68" t="s">
        <v>2611</v>
      </c>
      <c r="T249" s="61" t="s">
        <v>2612</v>
      </c>
      <c r="AH249" s="106">
        <v>15125300</v>
      </c>
      <c r="AI249" s="106" t="s">
        <v>4676</v>
      </c>
      <c r="AJ249" s="61" t="s">
        <v>4677</v>
      </c>
      <c r="AK249" s="58">
        <v>2019</v>
      </c>
    </row>
    <row r="250" spans="10:37" x14ac:dyDescent="0.25">
      <c r="J250" s="61" t="s">
        <v>414</v>
      </c>
      <c r="K250" s="58">
        <v>133</v>
      </c>
      <c r="S250" s="68" t="s">
        <v>2613</v>
      </c>
      <c r="T250" s="61" t="s">
        <v>2614</v>
      </c>
      <c r="AH250" s="106">
        <v>15125400</v>
      </c>
      <c r="AI250" s="106" t="s">
        <v>3724</v>
      </c>
      <c r="AJ250" s="61" t="s">
        <v>4678</v>
      </c>
      <c r="AK250" s="58">
        <v>2019</v>
      </c>
    </row>
    <row r="251" spans="10:37" x14ac:dyDescent="0.25">
      <c r="J251" s="61" t="s">
        <v>347</v>
      </c>
      <c r="K251" s="58">
        <v>66</v>
      </c>
      <c r="S251" s="68" t="s">
        <v>2615</v>
      </c>
      <c r="T251" s="61" t="s">
        <v>2616</v>
      </c>
      <c r="AH251" s="106">
        <v>15125500</v>
      </c>
      <c r="AI251" s="106" t="s">
        <v>4679</v>
      </c>
      <c r="AJ251" s="61" t="s">
        <v>4680</v>
      </c>
      <c r="AK251" s="58">
        <v>2019</v>
      </c>
    </row>
    <row r="252" spans="10:37" x14ac:dyDescent="0.25">
      <c r="J252" s="61" t="s">
        <v>372</v>
      </c>
      <c r="K252" s="58">
        <v>91</v>
      </c>
      <c r="S252" s="68" t="s">
        <v>2617</v>
      </c>
      <c r="T252" s="61" t="s">
        <v>2618</v>
      </c>
      <c r="AH252" s="106">
        <v>15125501</v>
      </c>
      <c r="AI252" s="106" t="s">
        <v>3741</v>
      </c>
      <c r="AJ252" s="61" t="s">
        <v>4656</v>
      </c>
      <c r="AK252" s="58">
        <v>2019</v>
      </c>
    </row>
    <row r="253" spans="10:37" x14ac:dyDescent="0.25">
      <c r="J253" s="61" t="s">
        <v>322</v>
      </c>
      <c r="K253" s="58">
        <v>41</v>
      </c>
      <c r="S253" s="68" t="s">
        <v>2619</v>
      </c>
      <c r="T253" s="61" t="s">
        <v>2620</v>
      </c>
      <c r="AH253" s="106">
        <v>15129000</v>
      </c>
      <c r="AI253" s="106" t="s">
        <v>4681</v>
      </c>
      <c r="AJ253" s="61" t="s">
        <v>4434</v>
      </c>
      <c r="AK253" s="58">
        <v>2019</v>
      </c>
    </row>
    <row r="254" spans="10:37" x14ac:dyDescent="0.25">
      <c r="J254" s="61" t="s">
        <v>333</v>
      </c>
      <c r="K254" s="58">
        <v>52</v>
      </c>
      <c r="S254" s="68" t="s">
        <v>2621</v>
      </c>
      <c r="T254" s="61" t="s">
        <v>2622</v>
      </c>
      <c r="AH254" s="106">
        <v>15129900</v>
      </c>
      <c r="AI254" s="106" t="s">
        <v>4645</v>
      </c>
      <c r="AJ254" s="61" t="s">
        <v>4682</v>
      </c>
      <c r="AK254" s="58">
        <v>2019</v>
      </c>
    </row>
    <row r="255" spans="10:37" x14ac:dyDescent="0.25">
      <c r="J255" s="61" t="s">
        <v>487</v>
      </c>
      <c r="K255" s="58">
        <v>207</v>
      </c>
      <c r="S255" s="68" t="s">
        <v>2623</v>
      </c>
      <c r="T255" s="61" t="s">
        <v>2624</v>
      </c>
      <c r="AH255" s="106">
        <v>15129901</v>
      </c>
      <c r="AI255" s="106" t="s">
        <v>3733</v>
      </c>
      <c r="AJ255" s="61" t="s">
        <v>4649</v>
      </c>
      <c r="AK255" s="58">
        <v>2019</v>
      </c>
    </row>
    <row r="256" spans="10:37" x14ac:dyDescent="0.25">
      <c r="J256" s="61" t="s">
        <v>521</v>
      </c>
      <c r="K256" s="58">
        <v>241</v>
      </c>
      <c r="S256" s="68" t="s">
        <v>2625</v>
      </c>
      <c r="T256" s="61" t="s">
        <v>2626</v>
      </c>
      <c r="AH256" s="106">
        <v>15129902</v>
      </c>
      <c r="AI256" s="106" t="s">
        <v>4683</v>
      </c>
      <c r="AJ256" s="61" t="s">
        <v>4684</v>
      </c>
      <c r="AK256" s="58">
        <v>2019</v>
      </c>
    </row>
    <row r="257" spans="10:37" x14ac:dyDescent="0.25">
      <c r="J257" s="61" t="s">
        <v>276</v>
      </c>
      <c r="K257" s="58">
        <v>255</v>
      </c>
      <c r="S257" s="68" t="s">
        <v>2627</v>
      </c>
      <c r="T257" s="61" t="s">
        <v>2628</v>
      </c>
      <c r="AH257" s="106">
        <v>15129903</v>
      </c>
      <c r="AI257" s="106" t="s">
        <v>3742</v>
      </c>
      <c r="AJ257" s="61" t="s">
        <v>4657</v>
      </c>
      <c r="AK257" s="58">
        <v>2019</v>
      </c>
    </row>
    <row r="258" spans="10:37" x14ac:dyDescent="0.25">
      <c r="J258" s="61" t="s">
        <v>280</v>
      </c>
      <c r="K258" s="58">
        <v>256</v>
      </c>
      <c r="S258" s="68" t="s">
        <v>1775</v>
      </c>
      <c r="T258" s="61" t="s">
        <v>1776</v>
      </c>
      <c r="AH258" s="106">
        <v>15129904</v>
      </c>
      <c r="AI258" s="106" t="s">
        <v>4685</v>
      </c>
      <c r="AJ258" s="61" t="s">
        <v>4686</v>
      </c>
      <c r="AK258" s="58">
        <v>2019</v>
      </c>
    </row>
    <row r="259" spans="10:37" x14ac:dyDescent="0.25">
      <c r="J259" s="61" t="s">
        <v>534</v>
      </c>
      <c r="K259" s="58">
        <v>257</v>
      </c>
      <c r="S259" s="68" t="s">
        <v>1777</v>
      </c>
      <c r="T259" s="61" t="s">
        <v>1778</v>
      </c>
      <c r="AH259" s="106">
        <v>15129905</v>
      </c>
      <c r="AI259" s="106" t="s">
        <v>4687</v>
      </c>
      <c r="AJ259" s="61" t="s">
        <v>4688</v>
      </c>
      <c r="AK259" s="58">
        <v>2019</v>
      </c>
    </row>
    <row r="260" spans="10:37" x14ac:dyDescent="0.25">
      <c r="J260" s="61" t="s">
        <v>535</v>
      </c>
      <c r="K260" s="58">
        <v>258</v>
      </c>
      <c r="S260" s="68" t="s">
        <v>1779</v>
      </c>
      <c r="T260" s="61" t="s">
        <v>1780</v>
      </c>
      <c r="AH260" s="106">
        <v>15129906</v>
      </c>
      <c r="AI260" s="106" t="s">
        <v>4689</v>
      </c>
      <c r="AJ260" s="61" t="s">
        <v>4690</v>
      </c>
      <c r="AK260" s="58">
        <v>2019</v>
      </c>
    </row>
    <row r="261" spans="10:37" x14ac:dyDescent="0.25">
      <c r="S261" s="68" t="s">
        <v>2633</v>
      </c>
      <c r="T261" s="61" t="s">
        <v>2634</v>
      </c>
      <c r="AH261" s="106">
        <v>15129907</v>
      </c>
      <c r="AI261" s="106" t="s">
        <v>4691</v>
      </c>
      <c r="AJ261" s="61" t="s">
        <v>4692</v>
      </c>
      <c r="AK261" s="58">
        <v>2019</v>
      </c>
    </row>
    <row r="262" spans="10:37" x14ac:dyDescent="0.25">
      <c r="S262" s="68" t="s">
        <v>2581</v>
      </c>
      <c r="T262" s="61" t="s">
        <v>2582</v>
      </c>
      <c r="AH262" s="106">
        <v>15129908</v>
      </c>
      <c r="AI262" s="106" t="s">
        <v>3732</v>
      </c>
      <c r="AJ262" s="61" t="s">
        <v>4648</v>
      </c>
      <c r="AK262" s="58">
        <v>2019</v>
      </c>
    </row>
    <row r="263" spans="10:37" x14ac:dyDescent="0.25">
      <c r="S263" s="68" t="s">
        <v>2587</v>
      </c>
      <c r="T263" s="61" t="s">
        <v>2588</v>
      </c>
      <c r="AH263" s="106">
        <v>15129909</v>
      </c>
      <c r="AI263" s="106" t="s">
        <v>3739</v>
      </c>
      <c r="AJ263" s="61" t="s">
        <v>4655</v>
      </c>
      <c r="AK263" s="58">
        <v>2019</v>
      </c>
    </row>
    <row r="264" spans="10:37" x14ac:dyDescent="0.25">
      <c r="S264" s="68" t="s">
        <v>2589</v>
      </c>
      <c r="T264" s="61" t="s">
        <v>2590</v>
      </c>
      <c r="AH264" s="106">
        <v>15200000</v>
      </c>
      <c r="AI264" s="106" t="s">
        <v>4693</v>
      </c>
      <c r="AJ264" s="61" t="s">
        <v>4434</v>
      </c>
      <c r="AK264" s="58">
        <v>2019</v>
      </c>
    </row>
    <row r="265" spans="10:37" x14ac:dyDescent="0.25">
      <c r="S265" s="68" t="s">
        <v>2583</v>
      </c>
      <c r="T265" s="61" t="s">
        <v>2584</v>
      </c>
      <c r="AH265" s="106">
        <v>15201000</v>
      </c>
      <c r="AI265" s="106" t="s">
        <v>3743</v>
      </c>
      <c r="AJ265" s="61" t="s">
        <v>4434</v>
      </c>
      <c r="AK265" s="58">
        <v>2019</v>
      </c>
    </row>
    <row r="266" spans="10:37" x14ac:dyDescent="0.25">
      <c r="S266" s="68" t="s">
        <v>2639</v>
      </c>
      <c r="T266" s="61" t="s">
        <v>2640</v>
      </c>
      <c r="AH266" s="106">
        <v>15201100</v>
      </c>
      <c r="AI266" s="106" t="s">
        <v>3743</v>
      </c>
      <c r="AJ266" s="61" t="s">
        <v>4694</v>
      </c>
      <c r="AK266" s="58">
        <v>2019</v>
      </c>
    </row>
    <row r="267" spans="10:37" x14ac:dyDescent="0.25">
      <c r="S267" s="68" t="s">
        <v>2641</v>
      </c>
      <c r="T267" s="61" t="s">
        <v>2642</v>
      </c>
      <c r="AH267" s="106">
        <v>15202000</v>
      </c>
      <c r="AI267" s="106" t="s">
        <v>3744</v>
      </c>
      <c r="AJ267" s="61" t="s">
        <v>4434</v>
      </c>
      <c r="AK267" s="58">
        <v>2019</v>
      </c>
    </row>
    <row r="268" spans="10:37" x14ac:dyDescent="0.25">
      <c r="S268" s="68" t="s">
        <v>2573</v>
      </c>
      <c r="T268" s="61" t="s">
        <v>2574</v>
      </c>
      <c r="AH268" s="106">
        <v>15202100</v>
      </c>
      <c r="AI268" s="106" t="s">
        <v>3744</v>
      </c>
      <c r="AJ268" s="61" t="s">
        <v>4695</v>
      </c>
      <c r="AK268" s="58">
        <v>2019</v>
      </c>
    </row>
    <row r="269" spans="10:37" x14ac:dyDescent="0.25">
      <c r="S269" s="68" t="s">
        <v>2575</v>
      </c>
      <c r="T269" s="61" t="s">
        <v>2576</v>
      </c>
      <c r="AH269" s="106">
        <v>15203000</v>
      </c>
      <c r="AI269" s="106" t="s">
        <v>3745</v>
      </c>
      <c r="AJ269" s="61" t="s">
        <v>4434</v>
      </c>
      <c r="AK269" s="58">
        <v>2019</v>
      </c>
    </row>
    <row r="270" spans="10:37" x14ac:dyDescent="0.25">
      <c r="S270" s="68" t="s">
        <v>1893</v>
      </c>
      <c r="T270" s="61" t="s">
        <v>1894</v>
      </c>
      <c r="AH270" s="106">
        <v>15203100</v>
      </c>
      <c r="AI270" s="106" t="s">
        <v>3745</v>
      </c>
      <c r="AJ270" s="61" t="s">
        <v>4696</v>
      </c>
      <c r="AK270" s="58">
        <v>2019</v>
      </c>
    </row>
    <row r="271" spans="10:37" x14ac:dyDescent="0.25">
      <c r="S271" s="68" t="s">
        <v>2147</v>
      </c>
      <c r="T271" s="61" t="s">
        <v>2148</v>
      </c>
      <c r="AH271" s="106">
        <v>15204000</v>
      </c>
      <c r="AI271" s="106" t="s">
        <v>3746</v>
      </c>
      <c r="AJ271" s="61" t="s">
        <v>4434</v>
      </c>
      <c r="AK271" s="58">
        <v>2019</v>
      </c>
    </row>
    <row r="272" spans="10:37" x14ac:dyDescent="0.25">
      <c r="S272" s="68" t="s">
        <v>1865</v>
      </c>
      <c r="T272" s="61" t="s">
        <v>1866</v>
      </c>
      <c r="AH272" s="106">
        <v>15204100</v>
      </c>
      <c r="AI272" s="106" t="s">
        <v>3746</v>
      </c>
      <c r="AJ272" s="61" t="s">
        <v>4697</v>
      </c>
      <c r="AK272" s="58">
        <v>2019</v>
      </c>
    </row>
    <row r="273" spans="19:37" x14ac:dyDescent="0.25">
      <c r="S273" s="68" t="s">
        <v>2149</v>
      </c>
      <c r="T273" s="61" t="s">
        <v>2150</v>
      </c>
      <c r="AH273" s="106">
        <v>15204101</v>
      </c>
      <c r="AI273" s="106" t="s">
        <v>3747</v>
      </c>
      <c r="AJ273" s="61" t="s">
        <v>4698</v>
      </c>
      <c r="AK273" s="58">
        <v>2019</v>
      </c>
    </row>
    <row r="274" spans="19:37" x14ac:dyDescent="0.25">
      <c r="S274" s="68" t="s">
        <v>2151</v>
      </c>
      <c r="T274" s="61" t="s">
        <v>2152</v>
      </c>
      <c r="AH274" s="106">
        <v>15204102</v>
      </c>
      <c r="AI274" s="106" t="s">
        <v>3748</v>
      </c>
      <c r="AJ274" s="61" t="s">
        <v>4699</v>
      </c>
      <c r="AK274" s="58">
        <v>2010</v>
      </c>
    </row>
    <row r="275" spans="19:37" x14ac:dyDescent="0.25">
      <c r="S275" s="68" t="s">
        <v>2153</v>
      </c>
      <c r="T275" s="61" t="s">
        <v>2154</v>
      </c>
      <c r="AH275" s="106">
        <v>15205000</v>
      </c>
      <c r="AI275" s="106" t="s">
        <v>4700</v>
      </c>
      <c r="AJ275" s="61" t="s">
        <v>4434</v>
      </c>
      <c r="AK275" s="58">
        <v>2019</v>
      </c>
    </row>
    <row r="276" spans="19:37" x14ac:dyDescent="0.25">
      <c r="S276" s="68" t="s">
        <v>2155</v>
      </c>
      <c r="T276" s="61" t="s">
        <v>2156</v>
      </c>
      <c r="AH276" s="106">
        <v>15205100</v>
      </c>
      <c r="AI276" s="106" t="s">
        <v>4700</v>
      </c>
      <c r="AJ276" s="61" t="s">
        <v>4701</v>
      </c>
      <c r="AK276" s="58">
        <v>2019</v>
      </c>
    </row>
    <row r="277" spans="19:37" x14ac:dyDescent="0.25">
      <c r="S277" s="68" t="s">
        <v>2157</v>
      </c>
      <c r="T277" s="61" t="s">
        <v>2158</v>
      </c>
      <c r="AH277" s="106">
        <v>15205101</v>
      </c>
      <c r="AI277" s="106" t="s">
        <v>3738</v>
      </c>
      <c r="AJ277" s="61" t="s">
        <v>4654</v>
      </c>
      <c r="AK277" s="58">
        <v>2019</v>
      </c>
    </row>
    <row r="278" spans="19:37" x14ac:dyDescent="0.25">
      <c r="S278" s="68" t="s">
        <v>2159</v>
      </c>
      <c r="T278" s="61" t="s">
        <v>2160</v>
      </c>
      <c r="AH278" s="106">
        <v>15205102</v>
      </c>
      <c r="AI278" s="106" t="s">
        <v>3748</v>
      </c>
      <c r="AJ278" s="61" t="s">
        <v>4699</v>
      </c>
      <c r="AK278" s="58">
        <v>2019</v>
      </c>
    </row>
    <row r="279" spans="19:37" x14ac:dyDescent="0.25">
      <c r="S279" s="68" t="s">
        <v>1867</v>
      </c>
      <c r="T279" s="61" t="s">
        <v>1868</v>
      </c>
      <c r="AH279" s="106">
        <v>15209000</v>
      </c>
      <c r="AI279" s="106" t="s">
        <v>4702</v>
      </c>
      <c r="AJ279" s="61" t="s">
        <v>4434</v>
      </c>
      <c r="AK279" s="58">
        <v>2019</v>
      </c>
    </row>
    <row r="280" spans="19:37" x14ac:dyDescent="0.25">
      <c r="S280" s="68" t="s">
        <v>1873</v>
      </c>
      <c r="T280" s="61" t="s">
        <v>1874</v>
      </c>
      <c r="AH280" s="106">
        <v>15209100</v>
      </c>
      <c r="AI280" s="106" t="s">
        <v>3749</v>
      </c>
      <c r="AJ280" s="61" t="s">
        <v>4703</v>
      </c>
      <c r="AK280" s="58">
        <v>2010</v>
      </c>
    </row>
    <row r="281" spans="19:37" x14ac:dyDescent="0.25">
      <c r="S281" s="68" t="s">
        <v>2161</v>
      </c>
      <c r="T281" s="61" t="s">
        <v>2162</v>
      </c>
      <c r="AH281" s="106">
        <v>15209900</v>
      </c>
      <c r="AI281" s="106" t="s">
        <v>3750</v>
      </c>
      <c r="AJ281" s="61" t="s">
        <v>4704</v>
      </c>
      <c r="AK281" s="58">
        <v>2019</v>
      </c>
    </row>
    <row r="282" spans="19:37" x14ac:dyDescent="0.25">
      <c r="S282" s="68" t="s">
        <v>2163</v>
      </c>
      <c r="T282" s="61" t="s">
        <v>2164</v>
      </c>
      <c r="AH282" s="106">
        <v>15209901</v>
      </c>
      <c r="AI282" s="106" t="s">
        <v>4194</v>
      </c>
      <c r="AJ282" s="61" t="s">
        <v>4705</v>
      </c>
      <c r="AK282" s="58">
        <v>2019</v>
      </c>
    </row>
    <row r="283" spans="19:37" x14ac:dyDescent="0.25">
      <c r="S283" s="68" t="s">
        <v>2165</v>
      </c>
      <c r="T283" s="61" t="s">
        <v>2166</v>
      </c>
      <c r="AH283" s="106">
        <v>17100000</v>
      </c>
      <c r="AI283" s="106" t="s">
        <v>4706</v>
      </c>
      <c r="AJ283" s="61" t="s">
        <v>4434</v>
      </c>
      <c r="AK283" s="58">
        <v>2019</v>
      </c>
    </row>
    <row r="284" spans="19:37" x14ac:dyDescent="0.25">
      <c r="S284" s="68" t="s">
        <v>1895</v>
      </c>
      <c r="T284" s="61" t="s">
        <v>1896</v>
      </c>
      <c r="AH284" s="106">
        <v>17101000</v>
      </c>
      <c r="AI284" s="106" t="s">
        <v>4707</v>
      </c>
      <c r="AJ284" s="61" t="s">
        <v>4434</v>
      </c>
      <c r="AK284" s="58">
        <v>2019</v>
      </c>
    </row>
    <row r="285" spans="19:37" x14ac:dyDescent="0.25">
      <c r="S285" s="68" t="s">
        <v>1909</v>
      </c>
      <c r="T285" s="61" t="s">
        <v>1910</v>
      </c>
      <c r="AH285" s="106">
        <v>17101100</v>
      </c>
      <c r="AI285" s="106" t="s">
        <v>3751</v>
      </c>
      <c r="AJ285" s="61" t="s">
        <v>4708</v>
      </c>
      <c r="AK285" s="58">
        <v>2019</v>
      </c>
    </row>
    <row r="286" spans="19:37" x14ac:dyDescent="0.25">
      <c r="S286" s="68" t="s">
        <v>2003</v>
      </c>
      <c r="T286" s="61" t="s">
        <v>2004</v>
      </c>
      <c r="AH286" s="106">
        <v>17101200</v>
      </c>
      <c r="AI286" s="106" t="s">
        <v>3752</v>
      </c>
      <c r="AJ286" s="61" t="s">
        <v>4709</v>
      </c>
      <c r="AK286" s="58">
        <v>2019</v>
      </c>
    </row>
    <row r="287" spans="19:37" x14ac:dyDescent="0.25">
      <c r="S287" s="68" t="s">
        <v>2167</v>
      </c>
      <c r="T287" s="61" t="s">
        <v>2168</v>
      </c>
      <c r="AH287" s="106">
        <v>17102000</v>
      </c>
      <c r="AI287" s="106" t="s">
        <v>4710</v>
      </c>
      <c r="AJ287" s="61" t="s">
        <v>4434</v>
      </c>
      <c r="AK287" s="58">
        <v>2019</v>
      </c>
    </row>
    <row r="288" spans="19:37" x14ac:dyDescent="0.25">
      <c r="S288" s="68" t="s">
        <v>2169</v>
      </c>
      <c r="T288" s="61" t="s">
        <v>2170</v>
      </c>
      <c r="AH288" s="106">
        <v>17102100</v>
      </c>
      <c r="AI288" s="106" t="s">
        <v>3753</v>
      </c>
      <c r="AJ288" s="61" t="s">
        <v>4711</v>
      </c>
      <c r="AK288" s="58">
        <v>2019</v>
      </c>
    </row>
    <row r="289" spans="19:37" x14ac:dyDescent="0.25">
      <c r="S289" s="68" t="s">
        <v>1871</v>
      </c>
      <c r="T289" s="61" t="s">
        <v>1872</v>
      </c>
      <c r="AH289" s="106">
        <v>17102200</v>
      </c>
      <c r="AI289" s="106" t="s">
        <v>3754</v>
      </c>
      <c r="AJ289" s="61" t="s">
        <v>4712</v>
      </c>
      <c r="AK289" s="58">
        <v>2019</v>
      </c>
    </row>
    <row r="290" spans="19:37" x14ac:dyDescent="0.25">
      <c r="S290" s="68" t="s">
        <v>1897</v>
      </c>
      <c r="T290" s="61" t="s">
        <v>1898</v>
      </c>
      <c r="AH290" s="106">
        <v>17102201</v>
      </c>
      <c r="AI290" s="106" t="s">
        <v>3755</v>
      </c>
      <c r="AJ290" s="61" t="s">
        <v>4713</v>
      </c>
      <c r="AK290" s="58">
        <v>2019</v>
      </c>
    </row>
    <row r="291" spans="19:37" x14ac:dyDescent="0.25">
      <c r="S291" s="68" t="s">
        <v>1905</v>
      </c>
      <c r="T291" s="61" t="s">
        <v>1906</v>
      </c>
      <c r="AH291" s="106">
        <v>17200000</v>
      </c>
      <c r="AI291" s="106" t="s">
        <v>4714</v>
      </c>
      <c r="AJ291" s="61" t="s">
        <v>4434</v>
      </c>
      <c r="AK291" s="58">
        <v>2019</v>
      </c>
    </row>
    <row r="292" spans="19:37" x14ac:dyDescent="0.25">
      <c r="S292" s="68" t="s">
        <v>2171</v>
      </c>
      <c r="T292" s="61" t="s">
        <v>2172</v>
      </c>
      <c r="AH292" s="106">
        <v>17201000</v>
      </c>
      <c r="AI292" s="106" t="s">
        <v>3756</v>
      </c>
      <c r="AJ292" s="61" t="s">
        <v>4434</v>
      </c>
      <c r="AK292" s="58">
        <v>2019</v>
      </c>
    </row>
    <row r="293" spans="19:37" x14ac:dyDescent="0.25">
      <c r="S293" s="68" t="s">
        <v>2173</v>
      </c>
      <c r="T293" s="61" t="s">
        <v>2174</v>
      </c>
      <c r="AH293" s="106">
        <v>17201100</v>
      </c>
      <c r="AI293" s="106" t="s">
        <v>3756</v>
      </c>
      <c r="AJ293" s="61" t="s">
        <v>4715</v>
      </c>
      <c r="AK293" s="58">
        <v>2019</v>
      </c>
    </row>
    <row r="294" spans="19:37" x14ac:dyDescent="0.25">
      <c r="S294" s="68" t="s">
        <v>2175</v>
      </c>
      <c r="T294" s="61" t="s">
        <v>2176</v>
      </c>
      <c r="AH294" s="106">
        <v>17202000</v>
      </c>
      <c r="AI294" s="106" t="s">
        <v>3757</v>
      </c>
      <c r="AJ294" s="61" t="s">
        <v>4434</v>
      </c>
      <c r="AK294" s="58">
        <v>2019</v>
      </c>
    </row>
    <row r="295" spans="19:37" x14ac:dyDescent="0.25">
      <c r="S295" s="68" t="s">
        <v>2013</v>
      </c>
      <c r="T295" s="61" t="s">
        <v>2014</v>
      </c>
      <c r="AH295" s="106">
        <v>17202100</v>
      </c>
      <c r="AI295" s="106" t="s">
        <v>3757</v>
      </c>
      <c r="AJ295" s="61" t="s">
        <v>4716</v>
      </c>
      <c r="AK295" s="58">
        <v>2019</v>
      </c>
    </row>
    <row r="296" spans="19:37" x14ac:dyDescent="0.25">
      <c r="S296" s="68" t="s">
        <v>2177</v>
      </c>
      <c r="T296" s="61" t="s">
        <v>2178</v>
      </c>
      <c r="AH296" s="106">
        <v>17203000</v>
      </c>
      <c r="AI296" s="106" t="s">
        <v>4717</v>
      </c>
      <c r="AJ296" s="61" t="s">
        <v>4434</v>
      </c>
      <c r="AK296" s="58">
        <v>2019</v>
      </c>
    </row>
    <row r="297" spans="19:37" x14ac:dyDescent="0.25">
      <c r="S297" s="68" t="s">
        <v>1907</v>
      </c>
      <c r="T297" s="61" t="s">
        <v>1908</v>
      </c>
      <c r="AH297" s="106">
        <v>17203100</v>
      </c>
      <c r="AI297" s="106" t="s">
        <v>4717</v>
      </c>
      <c r="AJ297" s="61" t="s">
        <v>4718</v>
      </c>
      <c r="AK297" s="58">
        <v>2019</v>
      </c>
    </row>
    <row r="298" spans="19:37" x14ac:dyDescent="0.25">
      <c r="S298" s="68" t="s">
        <v>2179</v>
      </c>
      <c r="T298" s="61" t="s">
        <v>2180</v>
      </c>
      <c r="AH298" s="106">
        <v>17204000</v>
      </c>
      <c r="AI298" s="106" t="s">
        <v>3758</v>
      </c>
      <c r="AJ298" s="61" t="s">
        <v>4434</v>
      </c>
      <c r="AK298" s="58">
        <v>2019</v>
      </c>
    </row>
    <row r="299" spans="19:37" x14ac:dyDescent="0.25">
      <c r="S299" s="68" t="s">
        <v>2181</v>
      </c>
      <c r="T299" s="61" t="s">
        <v>2182</v>
      </c>
      <c r="AH299" s="106">
        <v>17204100</v>
      </c>
      <c r="AI299" s="106" t="s">
        <v>3758</v>
      </c>
      <c r="AJ299" s="61" t="s">
        <v>4719</v>
      </c>
      <c r="AK299" s="58">
        <v>2019</v>
      </c>
    </row>
    <row r="300" spans="19:37" x14ac:dyDescent="0.25">
      <c r="S300" s="68" t="s">
        <v>2011</v>
      </c>
      <c r="T300" s="61" t="s">
        <v>2012</v>
      </c>
      <c r="AH300" s="106">
        <v>17205000</v>
      </c>
      <c r="AI300" s="106" t="s">
        <v>3759</v>
      </c>
      <c r="AJ300" s="61" t="s">
        <v>4434</v>
      </c>
      <c r="AK300" s="58">
        <v>2019</v>
      </c>
    </row>
    <row r="301" spans="19:37" x14ac:dyDescent="0.25">
      <c r="S301" s="68" t="s">
        <v>2363</v>
      </c>
      <c r="T301" s="61" t="s">
        <v>2364</v>
      </c>
      <c r="AH301" s="106">
        <v>17205100</v>
      </c>
      <c r="AI301" s="106" t="s">
        <v>3759</v>
      </c>
      <c r="AJ301" s="61" t="s">
        <v>4720</v>
      </c>
      <c r="AK301" s="58">
        <v>2019</v>
      </c>
    </row>
    <row r="302" spans="19:37" x14ac:dyDescent="0.25">
      <c r="S302" s="68" t="s">
        <v>2645</v>
      </c>
      <c r="T302" s="61" t="s">
        <v>2646</v>
      </c>
      <c r="AH302" s="106">
        <v>17205101</v>
      </c>
      <c r="AI302" s="106" t="s">
        <v>3760</v>
      </c>
      <c r="AJ302" s="61" t="s">
        <v>4721</v>
      </c>
      <c r="AK302" s="58">
        <v>2019</v>
      </c>
    </row>
    <row r="303" spans="19:37" x14ac:dyDescent="0.25">
      <c r="S303" s="68" t="s">
        <v>2591</v>
      </c>
      <c r="T303" s="61" t="s">
        <v>2592</v>
      </c>
      <c r="AH303" s="106">
        <v>17205102</v>
      </c>
      <c r="AI303" s="106" t="s">
        <v>3766</v>
      </c>
      <c r="AJ303" s="61" t="s">
        <v>4722</v>
      </c>
      <c r="AK303" s="58">
        <v>2019</v>
      </c>
    </row>
    <row r="304" spans="19:37" x14ac:dyDescent="0.25">
      <c r="S304" s="68" t="s">
        <v>1903</v>
      </c>
      <c r="T304" s="61" t="s">
        <v>1904</v>
      </c>
      <c r="AH304" s="106">
        <v>17206000</v>
      </c>
      <c r="AI304" s="106" t="s">
        <v>3761</v>
      </c>
      <c r="AJ304" s="61" t="s">
        <v>4434</v>
      </c>
      <c r="AK304" s="58">
        <v>2019</v>
      </c>
    </row>
    <row r="305" spans="19:37" x14ac:dyDescent="0.25">
      <c r="S305" s="68" t="s">
        <v>2585</v>
      </c>
      <c r="T305" s="61" t="s">
        <v>2586</v>
      </c>
      <c r="AH305" s="106">
        <v>17206100</v>
      </c>
      <c r="AI305" s="106" t="s">
        <v>3761</v>
      </c>
      <c r="AJ305" s="61" t="s">
        <v>4723</v>
      </c>
      <c r="AK305" s="58">
        <v>2019</v>
      </c>
    </row>
    <row r="306" spans="19:37" x14ac:dyDescent="0.25">
      <c r="S306" s="68" t="s">
        <v>2579</v>
      </c>
      <c r="T306" s="61" t="s">
        <v>2580</v>
      </c>
      <c r="AH306" s="106">
        <v>17207000</v>
      </c>
      <c r="AI306" s="106" t="s">
        <v>4724</v>
      </c>
      <c r="AJ306" s="61" t="s">
        <v>4434</v>
      </c>
      <c r="AK306" s="58">
        <v>2019</v>
      </c>
    </row>
    <row r="307" spans="19:37" x14ac:dyDescent="0.25">
      <c r="S307" s="68" t="s">
        <v>2677</v>
      </c>
      <c r="T307" s="61" t="s">
        <v>2678</v>
      </c>
      <c r="AH307" s="106">
        <v>17207100</v>
      </c>
      <c r="AI307" s="106" t="s">
        <v>3762</v>
      </c>
      <c r="AJ307" s="61" t="s">
        <v>4725</v>
      </c>
      <c r="AK307" s="58">
        <v>2019</v>
      </c>
    </row>
    <row r="308" spans="19:37" x14ac:dyDescent="0.25">
      <c r="S308" s="68" t="s">
        <v>2635</v>
      </c>
      <c r="T308" s="61" t="s">
        <v>2636</v>
      </c>
      <c r="AH308" s="106">
        <v>17207200</v>
      </c>
      <c r="AI308" s="106" t="s">
        <v>3763</v>
      </c>
      <c r="AJ308" s="61" t="s">
        <v>4726</v>
      </c>
      <c r="AK308" s="58">
        <v>2019</v>
      </c>
    </row>
    <row r="309" spans="19:37" x14ac:dyDescent="0.25">
      <c r="S309" s="68" t="s">
        <v>763</v>
      </c>
      <c r="T309" s="61" t="s">
        <v>764</v>
      </c>
      <c r="AH309" s="106">
        <v>17207201</v>
      </c>
      <c r="AI309" s="106" t="s">
        <v>3764</v>
      </c>
      <c r="AJ309" s="61" t="s">
        <v>4727</v>
      </c>
      <c r="AK309" s="58">
        <v>2019</v>
      </c>
    </row>
    <row r="310" spans="19:37" x14ac:dyDescent="0.25">
      <c r="S310" s="68" t="s">
        <v>765</v>
      </c>
      <c r="T310" s="61" t="s">
        <v>766</v>
      </c>
      <c r="AH310" s="106">
        <v>17208000</v>
      </c>
      <c r="AI310" s="106" t="s">
        <v>3765</v>
      </c>
      <c r="AJ310" s="61" t="s">
        <v>4434</v>
      </c>
      <c r="AK310" s="58">
        <v>2019</v>
      </c>
    </row>
    <row r="311" spans="19:37" x14ac:dyDescent="0.25">
      <c r="S311" s="68" t="s">
        <v>767</v>
      </c>
      <c r="T311" s="61" t="s">
        <v>768</v>
      </c>
      <c r="AH311" s="106">
        <v>17208100</v>
      </c>
      <c r="AI311" s="106" t="s">
        <v>3765</v>
      </c>
      <c r="AJ311" s="61" t="s">
        <v>4728</v>
      </c>
      <c r="AK311" s="58">
        <v>2019</v>
      </c>
    </row>
    <row r="312" spans="19:37" x14ac:dyDescent="0.25">
      <c r="S312" s="68" t="s">
        <v>769</v>
      </c>
      <c r="T312" s="61" t="s">
        <v>770</v>
      </c>
      <c r="AH312" s="106">
        <v>17208101</v>
      </c>
      <c r="AI312" s="106" t="s">
        <v>3766</v>
      </c>
      <c r="AJ312" s="61" t="s">
        <v>4722</v>
      </c>
      <c r="AK312" s="58">
        <v>2010</v>
      </c>
    </row>
    <row r="313" spans="19:37" x14ac:dyDescent="0.25">
      <c r="S313" s="68" t="s">
        <v>771</v>
      </c>
      <c r="T313" s="61" t="s">
        <v>772</v>
      </c>
      <c r="AH313" s="106">
        <v>17211000</v>
      </c>
      <c r="AI313" s="106" t="s">
        <v>4729</v>
      </c>
      <c r="AJ313" s="61" t="s">
        <v>4434</v>
      </c>
      <c r="AK313" s="58">
        <v>2019</v>
      </c>
    </row>
    <row r="314" spans="19:37" x14ac:dyDescent="0.25">
      <c r="S314" s="68" t="s">
        <v>773</v>
      </c>
      <c r="T314" s="61" t="s">
        <v>774</v>
      </c>
      <c r="AH314" s="106">
        <v>17211100</v>
      </c>
      <c r="AI314" s="106" t="s">
        <v>4730</v>
      </c>
      <c r="AJ314" s="61" t="s">
        <v>4731</v>
      </c>
      <c r="AK314" s="58">
        <v>2019</v>
      </c>
    </row>
    <row r="315" spans="19:37" x14ac:dyDescent="0.25">
      <c r="S315" s="68" t="s">
        <v>775</v>
      </c>
      <c r="T315" s="61" t="s">
        <v>776</v>
      </c>
      <c r="AH315" s="106">
        <v>17211101</v>
      </c>
      <c r="AI315" s="106" t="s">
        <v>3767</v>
      </c>
      <c r="AJ315" s="61" t="s">
        <v>4732</v>
      </c>
      <c r="AK315" s="58">
        <v>2010</v>
      </c>
    </row>
    <row r="316" spans="19:37" x14ac:dyDescent="0.25">
      <c r="S316" s="68" t="s">
        <v>777</v>
      </c>
      <c r="T316" s="61" t="s">
        <v>778</v>
      </c>
      <c r="AH316" s="106">
        <v>17211102</v>
      </c>
      <c r="AI316" s="106" t="s">
        <v>3768</v>
      </c>
      <c r="AJ316" s="61" t="s">
        <v>4733</v>
      </c>
      <c r="AK316" s="58">
        <v>2019</v>
      </c>
    </row>
    <row r="317" spans="19:37" x14ac:dyDescent="0.25">
      <c r="S317" s="68" t="s">
        <v>779</v>
      </c>
      <c r="T317" s="61" t="s">
        <v>780</v>
      </c>
      <c r="AH317" s="106">
        <v>17211103</v>
      </c>
      <c r="AI317" s="106" t="s">
        <v>3769</v>
      </c>
      <c r="AJ317" s="61" t="s">
        <v>4734</v>
      </c>
      <c r="AK317" s="58">
        <v>2010</v>
      </c>
    </row>
    <row r="318" spans="19:37" x14ac:dyDescent="0.25">
      <c r="S318" s="68" t="s">
        <v>781</v>
      </c>
      <c r="T318" s="61" t="s">
        <v>782</v>
      </c>
      <c r="AH318" s="106">
        <v>17211200</v>
      </c>
      <c r="AI318" s="106" t="s">
        <v>3770</v>
      </c>
      <c r="AJ318" s="61" t="s">
        <v>4735</v>
      </c>
      <c r="AK318" s="58">
        <v>2019</v>
      </c>
    </row>
    <row r="319" spans="19:37" x14ac:dyDescent="0.25">
      <c r="S319" s="68" t="s">
        <v>783</v>
      </c>
      <c r="T319" s="61" t="s">
        <v>784</v>
      </c>
      <c r="AH319" s="106">
        <v>17211201</v>
      </c>
      <c r="AI319" s="106" t="s">
        <v>3771</v>
      </c>
      <c r="AJ319" s="61" t="s">
        <v>4736</v>
      </c>
      <c r="AK319" s="58">
        <v>2019</v>
      </c>
    </row>
    <row r="320" spans="19:37" x14ac:dyDescent="0.25">
      <c r="S320" s="68" t="s">
        <v>785</v>
      </c>
      <c r="T320" s="61" t="s">
        <v>786</v>
      </c>
      <c r="AH320" s="106">
        <v>17211202</v>
      </c>
      <c r="AI320" s="106" t="s">
        <v>3782</v>
      </c>
      <c r="AJ320" s="61" t="s">
        <v>4737</v>
      </c>
      <c r="AK320" s="58">
        <v>2019</v>
      </c>
    </row>
    <row r="321" spans="19:37" x14ac:dyDescent="0.25">
      <c r="S321" s="68" t="s">
        <v>787</v>
      </c>
      <c r="T321" s="61" t="s">
        <v>788</v>
      </c>
      <c r="AH321" s="106">
        <v>17211203</v>
      </c>
      <c r="AI321" s="106" t="s">
        <v>3783</v>
      </c>
      <c r="AJ321" s="61" t="s">
        <v>4738</v>
      </c>
      <c r="AK321" s="58">
        <v>2019</v>
      </c>
    </row>
    <row r="322" spans="19:37" x14ac:dyDescent="0.25">
      <c r="S322" s="68" t="s">
        <v>789</v>
      </c>
      <c r="T322" s="61" t="s">
        <v>790</v>
      </c>
      <c r="AH322" s="106">
        <v>17212000</v>
      </c>
      <c r="AI322" s="106" t="s">
        <v>4739</v>
      </c>
      <c r="AJ322" s="61" t="s">
        <v>4434</v>
      </c>
      <c r="AK322" s="58">
        <v>2019</v>
      </c>
    </row>
    <row r="323" spans="19:37" x14ac:dyDescent="0.25">
      <c r="S323" s="68" t="s">
        <v>791</v>
      </c>
      <c r="T323" s="61" t="s">
        <v>792</v>
      </c>
      <c r="AH323" s="106">
        <v>17212100</v>
      </c>
      <c r="AI323" s="106" t="s">
        <v>4739</v>
      </c>
      <c r="AJ323" s="61" t="s">
        <v>4740</v>
      </c>
      <c r="AK323" s="58">
        <v>2019</v>
      </c>
    </row>
    <row r="324" spans="19:37" x14ac:dyDescent="0.25">
      <c r="S324" s="68" t="s">
        <v>793</v>
      </c>
      <c r="T324" s="61" t="s">
        <v>794</v>
      </c>
      <c r="AH324" s="106">
        <v>17212101</v>
      </c>
      <c r="AI324" s="106" t="s">
        <v>3772</v>
      </c>
      <c r="AJ324" s="61" t="s">
        <v>4741</v>
      </c>
      <c r="AK324" s="58">
        <v>2010</v>
      </c>
    </row>
    <row r="325" spans="19:37" x14ac:dyDescent="0.25">
      <c r="S325" s="68" t="s">
        <v>795</v>
      </c>
      <c r="T325" s="61" t="s">
        <v>796</v>
      </c>
      <c r="AH325" s="106">
        <v>17212102</v>
      </c>
      <c r="AI325" s="106" t="s">
        <v>3773</v>
      </c>
      <c r="AJ325" s="61" t="s">
        <v>4742</v>
      </c>
      <c r="AK325" s="58">
        <v>2010</v>
      </c>
    </row>
    <row r="326" spans="19:37" x14ac:dyDescent="0.25">
      <c r="S326" s="68" t="s">
        <v>797</v>
      </c>
      <c r="T326" s="61" t="s">
        <v>798</v>
      </c>
      <c r="AH326" s="106">
        <v>17213000</v>
      </c>
      <c r="AI326" s="106" t="s">
        <v>3774</v>
      </c>
      <c r="AJ326" s="61" t="s">
        <v>4434</v>
      </c>
      <c r="AK326" s="58">
        <v>2019</v>
      </c>
    </row>
    <row r="327" spans="19:37" x14ac:dyDescent="0.25">
      <c r="S327" s="68" t="s">
        <v>799</v>
      </c>
      <c r="T327" s="61" t="s">
        <v>800</v>
      </c>
      <c r="AH327" s="106">
        <v>17213100</v>
      </c>
      <c r="AI327" s="106" t="s">
        <v>3774</v>
      </c>
      <c r="AJ327" s="61" t="s">
        <v>4743</v>
      </c>
      <c r="AK327" s="58">
        <v>2019</v>
      </c>
    </row>
    <row r="328" spans="19:37" x14ac:dyDescent="0.25">
      <c r="S328" s="68" t="s">
        <v>801</v>
      </c>
      <c r="T328" s="61" t="s">
        <v>802</v>
      </c>
      <c r="AH328" s="106">
        <v>17214000</v>
      </c>
      <c r="AI328" s="106" t="s">
        <v>3775</v>
      </c>
      <c r="AJ328" s="61" t="s">
        <v>4434</v>
      </c>
      <c r="AK328" s="58">
        <v>2019</v>
      </c>
    </row>
    <row r="329" spans="19:37" x14ac:dyDescent="0.25">
      <c r="S329" s="68" t="s">
        <v>803</v>
      </c>
      <c r="T329" s="61" t="s">
        <v>804</v>
      </c>
      <c r="AH329" s="106">
        <v>17214100</v>
      </c>
      <c r="AI329" s="106" t="s">
        <v>3775</v>
      </c>
      <c r="AJ329" s="61" t="s">
        <v>4744</v>
      </c>
      <c r="AK329" s="58">
        <v>2019</v>
      </c>
    </row>
    <row r="330" spans="19:37" x14ac:dyDescent="0.25">
      <c r="S330" s="68" t="s">
        <v>805</v>
      </c>
      <c r="T330" s="61" t="s">
        <v>806</v>
      </c>
      <c r="AH330" s="106">
        <v>17214101</v>
      </c>
      <c r="AI330" s="106" t="s">
        <v>3776</v>
      </c>
      <c r="AJ330" s="61" t="s">
        <v>4745</v>
      </c>
      <c r="AK330" s="58">
        <v>2019</v>
      </c>
    </row>
    <row r="331" spans="19:37" x14ac:dyDescent="0.25">
      <c r="S331" s="68" t="s">
        <v>807</v>
      </c>
      <c r="T331" s="61" t="s">
        <v>808</v>
      </c>
      <c r="AH331" s="106">
        <v>17214102</v>
      </c>
      <c r="AI331" s="106" t="s">
        <v>3777</v>
      </c>
      <c r="AJ331" s="61" t="s">
        <v>4746</v>
      </c>
      <c r="AK331" s="58">
        <v>2019</v>
      </c>
    </row>
    <row r="332" spans="19:37" x14ac:dyDescent="0.25">
      <c r="S332" s="68" t="s">
        <v>809</v>
      </c>
      <c r="T332" s="61" t="s">
        <v>810</v>
      </c>
      <c r="AH332" s="106">
        <v>17215000</v>
      </c>
      <c r="AI332" s="106" t="s">
        <v>3778</v>
      </c>
      <c r="AJ332" s="61" t="s">
        <v>4434</v>
      </c>
      <c r="AK332" s="58">
        <v>2019</v>
      </c>
    </row>
    <row r="333" spans="19:37" x14ac:dyDescent="0.25">
      <c r="S333" s="68" t="s">
        <v>811</v>
      </c>
      <c r="T333" s="61" t="s">
        <v>812</v>
      </c>
      <c r="AH333" s="106">
        <v>17215100</v>
      </c>
      <c r="AI333" s="106" t="s">
        <v>3778</v>
      </c>
      <c r="AJ333" s="61" t="s">
        <v>4747</v>
      </c>
      <c r="AK333" s="58">
        <v>2019</v>
      </c>
    </row>
    <row r="334" spans="19:37" x14ac:dyDescent="0.25">
      <c r="S334" s="68" t="s">
        <v>813</v>
      </c>
      <c r="T334" s="61" t="s">
        <v>814</v>
      </c>
      <c r="AH334" s="106">
        <v>17216000</v>
      </c>
      <c r="AI334" s="106" t="s">
        <v>3779</v>
      </c>
      <c r="AJ334" s="61" t="s">
        <v>4434</v>
      </c>
      <c r="AK334" s="58">
        <v>2019</v>
      </c>
    </row>
    <row r="335" spans="19:37" x14ac:dyDescent="0.25">
      <c r="S335" s="68" t="s">
        <v>815</v>
      </c>
      <c r="T335" s="61" t="s">
        <v>816</v>
      </c>
      <c r="AH335" s="106">
        <v>17216100</v>
      </c>
      <c r="AI335" s="106" t="s">
        <v>3779</v>
      </c>
      <c r="AJ335" s="61" t="s">
        <v>4748</v>
      </c>
      <c r="AK335" s="58">
        <v>2019</v>
      </c>
    </row>
    <row r="336" spans="19:37" x14ac:dyDescent="0.25">
      <c r="S336" s="68" t="s">
        <v>817</v>
      </c>
      <c r="T336" s="61" t="s">
        <v>818</v>
      </c>
      <c r="AH336" s="106">
        <v>17217000</v>
      </c>
      <c r="AI336" s="106" t="s">
        <v>3780</v>
      </c>
      <c r="AJ336" s="61" t="s">
        <v>4434</v>
      </c>
      <c r="AK336" s="58">
        <v>2019</v>
      </c>
    </row>
    <row r="337" spans="19:37" x14ac:dyDescent="0.25">
      <c r="S337" s="68" t="s">
        <v>819</v>
      </c>
      <c r="T337" s="61" t="s">
        <v>820</v>
      </c>
      <c r="AH337" s="106">
        <v>17217100</v>
      </c>
      <c r="AI337" s="106" t="s">
        <v>3780</v>
      </c>
      <c r="AJ337" s="61" t="s">
        <v>4749</v>
      </c>
      <c r="AK337" s="58">
        <v>2019</v>
      </c>
    </row>
    <row r="338" spans="19:37" x14ac:dyDescent="0.25">
      <c r="S338" s="68" t="s">
        <v>821</v>
      </c>
      <c r="T338" s="61" t="s">
        <v>822</v>
      </c>
      <c r="AH338" s="106">
        <v>17219000</v>
      </c>
      <c r="AI338" s="106" t="s">
        <v>4750</v>
      </c>
      <c r="AJ338" s="61" t="s">
        <v>4434</v>
      </c>
      <c r="AK338" s="58">
        <v>2019</v>
      </c>
    </row>
    <row r="339" spans="19:37" x14ac:dyDescent="0.25">
      <c r="S339" s="68" t="s">
        <v>823</v>
      </c>
      <c r="T339" s="61" t="s">
        <v>824</v>
      </c>
      <c r="AH339" s="106">
        <v>17219900</v>
      </c>
      <c r="AI339" s="106" t="s">
        <v>4751</v>
      </c>
      <c r="AJ339" s="61" t="s">
        <v>4752</v>
      </c>
      <c r="AK339" s="58">
        <v>2019</v>
      </c>
    </row>
    <row r="340" spans="19:37" x14ac:dyDescent="0.25">
      <c r="S340" s="68" t="s">
        <v>825</v>
      </c>
      <c r="T340" s="61" t="s">
        <v>826</v>
      </c>
      <c r="AH340" s="106">
        <v>17219901</v>
      </c>
      <c r="AI340" s="106" t="s">
        <v>3781</v>
      </c>
      <c r="AJ340" s="61" t="s">
        <v>4753</v>
      </c>
      <c r="AK340" s="58">
        <v>2010</v>
      </c>
    </row>
    <row r="341" spans="19:37" x14ac:dyDescent="0.25">
      <c r="S341" s="68" t="s">
        <v>827</v>
      </c>
      <c r="T341" s="61" t="s">
        <v>828</v>
      </c>
      <c r="AH341" s="106">
        <v>17219902</v>
      </c>
      <c r="AI341" s="106" t="s">
        <v>3782</v>
      </c>
      <c r="AJ341" s="61" t="s">
        <v>4737</v>
      </c>
      <c r="AK341" s="58">
        <v>2010</v>
      </c>
    </row>
    <row r="342" spans="19:37" x14ac:dyDescent="0.25">
      <c r="S342" s="68" t="s">
        <v>829</v>
      </c>
      <c r="T342" s="61" t="s">
        <v>830</v>
      </c>
      <c r="AH342" s="106">
        <v>17219903</v>
      </c>
      <c r="AI342" s="106" t="s">
        <v>4754</v>
      </c>
      <c r="AJ342" s="61" t="s">
        <v>4755</v>
      </c>
      <c r="AK342" s="58">
        <v>2019</v>
      </c>
    </row>
    <row r="343" spans="19:37" x14ac:dyDescent="0.25">
      <c r="S343" s="68" t="s">
        <v>831</v>
      </c>
      <c r="T343" s="61" t="s">
        <v>832</v>
      </c>
      <c r="AH343" s="106">
        <v>17219904</v>
      </c>
      <c r="AI343" s="106" t="s">
        <v>3783</v>
      </c>
      <c r="AJ343" s="61" t="s">
        <v>4738</v>
      </c>
      <c r="AK343" s="58">
        <v>2010</v>
      </c>
    </row>
    <row r="344" spans="19:37" x14ac:dyDescent="0.25">
      <c r="S344" s="68" t="s">
        <v>833</v>
      </c>
      <c r="T344" s="61" t="s">
        <v>834</v>
      </c>
      <c r="AH344" s="106">
        <v>17219905</v>
      </c>
      <c r="AI344" s="106" t="s">
        <v>3784</v>
      </c>
      <c r="AJ344" s="61" t="s">
        <v>4756</v>
      </c>
      <c r="AK344" s="58">
        <v>2019</v>
      </c>
    </row>
    <row r="345" spans="19:37" x14ac:dyDescent="0.25">
      <c r="S345" s="68" t="s">
        <v>835</v>
      </c>
      <c r="T345" s="61" t="s">
        <v>836</v>
      </c>
      <c r="AH345" s="106">
        <v>17219906</v>
      </c>
      <c r="AI345" s="106" t="s">
        <v>3785</v>
      </c>
      <c r="AJ345" s="61" t="s">
        <v>4757</v>
      </c>
      <c r="AK345" s="58">
        <v>2019</v>
      </c>
    </row>
    <row r="346" spans="19:37" x14ac:dyDescent="0.25">
      <c r="S346" s="68" t="s">
        <v>837</v>
      </c>
      <c r="T346" s="61" t="s">
        <v>838</v>
      </c>
      <c r="AH346" s="106">
        <v>17219907</v>
      </c>
      <c r="AI346" s="106" t="s">
        <v>3786</v>
      </c>
      <c r="AJ346" s="61" t="s">
        <v>4758</v>
      </c>
      <c r="AK346" s="58">
        <v>2019</v>
      </c>
    </row>
    <row r="347" spans="19:37" x14ac:dyDescent="0.25">
      <c r="S347" s="68" t="s">
        <v>839</v>
      </c>
      <c r="T347" s="61" t="s">
        <v>840</v>
      </c>
      <c r="AH347" s="106">
        <v>17219908</v>
      </c>
      <c r="AI347" s="106" t="s">
        <v>3787</v>
      </c>
      <c r="AJ347" s="61" t="s">
        <v>4759</v>
      </c>
      <c r="AK347" s="58">
        <v>2019</v>
      </c>
    </row>
    <row r="348" spans="19:37" x14ac:dyDescent="0.25">
      <c r="S348" s="68" t="s">
        <v>841</v>
      </c>
      <c r="T348" s="61" t="s">
        <v>842</v>
      </c>
      <c r="AH348" s="106">
        <v>17219909</v>
      </c>
      <c r="AI348" s="106" t="s">
        <v>3788</v>
      </c>
      <c r="AJ348" s="61" t="s">
        <v>4760</v>
      </c>
      <c r="AK348" s="58">
        <v>2019</v>
      </c>
    </row>
    <row r="349" spans="19:37" x14ac:dyDescent="0.25">
      <c r="S349" s="68" t="s">
        <v>649</v>
      </c>
      <c r="T349" s="61" t="s">
        <v>650</v>
      </c>
      <c r="AH349" s="106">
        <v>17219910</v>
      </c>
      <c r="AI349" s="106" t="s">
        <v>3789</v>
      </c>
      <c r="AJ349" s="61" t="s">
        <v>4761</v>
      </c>
      <c r="AK349" s="58">
        <v>2019</v>
      </c>
    </row>
    <row r="350" spans="19:37" x14ac:dyDescent="0.25">
      <c r="S350" s="68" t="s">
        <v>843</v>
      </c>
      <c r="T350" s="61" t="s">
        <v>844</v>
      </c>
      <c r="AH350" s="106">
        <v>17219911</v>
      </c>
      <c r="AI350" s="106" t="s">
        <v>3790</v>
      </c>
      <c r="AJ350" s="61" t="s">
        <v>4762</v>
      </c>
      <c r="AK350" s="58">
        <v>2019</v>
      </c>
    </row>
    <row r="351" spans="19:37" x14ac:dyDescent="0.25">
      <c r="S351" s="68" t="s">
        <v>921</v>
      </c>
      <c r="T351" s="61" t="s">
        <v>922</v>
      </c>
      <c r="AH351" s="106">
        <v>17300000</v>
      </c>
      <c r="AI351" s="106" t="s">
        <v>4763</v>
      </c>
      <c r="AJ351" s="61" t="s">
        <v>4434</v>
      </c>
      <c r="AK351" s="58">
        <v>2019</v>
      </c>
    </row>
    <row r="352" spans="19:37" x14ac:dyDescent="0.25">
      <c r="S352" s="68" t="s">
        <v>845</v>
      </c>
      <c r="T352" s="61" t="s">
        <v>846</v>
      </c>
      <c r="AH352" s="106">
        <v>17301000</v>
      </c>
      <c r="AI352" s="106" t="s">
        <v>4764</v>
      </c>
      <c r="AJ352" s="61" t="s">
        <v>4434</v>
      </c>
      <c r="AK352" s="58">
        <v>2019</v>
      </c>
    </row>
    <row r="353" spans="19:37" x14ac:dyDescent="0.25">
      <c r="S353" s="68" t="s">
        <v>847</v>
      </c>
      <c r="T353" s="61" t="s">
        <v>848</v>
      </c>
      <c r="AH353" s="106">
        <v>17301100</v>
      </c>
      <c r="AI353" s="106" t="s">
        <v>4765</v>
      </c>
      <c r="AJ353" s="61" t="s">
        <v>4766</v>
      </c>
      <c r="AK353" s="58">
        <v>2019</v>
      </c>
    </row>
    <row r="354" spans="19:37" x14ac:dyDescent="0.25">
      <c r="S354" s="68" t="s">
        <v>849</v>
      </c>
      <c r="T354" s="61" t="s">
        <v>850</v>
      </c>
      <c r="AH354" s="106">
        <v>17301101</v>
      </c>
      <c r="AI354" s="106" t="s">
        <v>3791</v>
      </c>
      <c r="AJ354" s="61" t="s">
        <v>4767</v>
      </c>
      <c r="AK354" s="58">
        <v>2010</v>
      </c>
    </row>
    <row r="355" spans="19:37" x14ac:dyDescent="0.25">
      <c r="S355" s="68" t="s">
        <v>851</v>
      </c>
      <c r="T355" s="61" t="s">
        <v>852</v>
      </c>
      <c r="AH355" s="106">
        <v>17301102</v>
      </c>
      <c r="AI355" s="106" t="s">
        <v>3792</v>
      </c>
      <c r="AJ355" s="61" t="s">
        <v>4768</v>
      </c>
      <c r="AK355" s="58">
        <v>2010</v>
      </c>
    </row>
    <row r="356" spans="19:37" x14ac:dyDescent="0.25">
      <c r="S356" s="68" t="s">
        <v>853</v>
      </c>
      <c r="T356" s="61" t="s">
        <v>854</v>
      </c>
      <c r="AH356" s="106">
        <v>17301200</v>
      </c>
      <c r="AI356" s="106" t="s">
        <v>4769</v>
      </c>
      <c r="AJ356" s="61" t="s">
        <v>4770</v>
      </c>
      <c r="AK356" s="58">
        <v>2019</v>
      </c>
    </row>
    <row r="357" spans="19:37" x14ac:dyDescent="0.25">
      <c r="S357" s="68" t="s">
        <v>855</v>
      </c>
      <c r="T357" s="61" t="s">
        <v>856</v>
      </c>
      <c r="AH357" s="106">
        <v>17301201</v>
      </c>
      <c r="AI357" s="106" t="s">
        <v>3793</v>
      </c>
      <c r="AJ357" s="61" t="s">
        <v>4771</v>
      </c>
      <c r="AK357" s="58">
        <v>2010</v>
      </c>
    </row>
    <row r="358" spans="19:37" x14ac:dyDescent="0.25">
      <c r="S358" s="68" t="s">
        <v>857</v>
      </c>
      <c r="T358" s="61" t="s">
        <v>858</v>
      </c>
      <c r="AH358" s="106">
        <v>17301202</v>
      </c>
      <c r="AI358" s="106" t="s">
        <v>3794</v>
      </c>
      <c r="AJ358" s="61" t="s">
        <v>4772</v>
      </c>
      <c r="AK358" s="58">
        <v>2010</v>
      </c>
    </row>
    <row r="359" spans="19:37" x14ac:dyDescent="0.25">
      <c r="S359" s="68" t="s">
        <v>859</v>
      </c>
      <c r="T359" s="61" t="s">
        <v>860</v>
      </c>
      <c r="AH359" s="106">
        <v>17301300</v>
      </c>
      <c r="AI359" s="106" t="s">
        <v>3795</v>
      </c>
      <c r="AJ359" s="61" t="s">
        <v>4773</v>
      </c>
      <c r="AK359" s="58">
        <v>2019</v>
      </c>
    </row>
    <row r="360" spans="19:37" x14ac:dyDescent="0.25">
      <c r="S360" s="68" t="s">
        <v>861</v>
      </c>
      <c r="T360" s="61" t="s">
        <v>862</v>
      </c>
      <c r="AH360" s="106">
        <v>17301900</v>
      </c>
      <c r="AI360" s="106" t="s">
        <v>3796</v>
      </c>
      <c r="AJ360" s="61" t="s">
        <v>4774</v>
      </c>
      <c r="AK360" s="58">
        <v>2019</v>
      </c>
    </row>
    <row r="361" spans="19:37" x14ac:dyDescent="0.25">
      <c r="S361" s="68" t="s">
        <v>1569</v>
      </c>
      <c r="T361" s="61" t="s">
        <v>1570</v>
      </c>
      <c r="AH361" s="106">
        <v>17302000</v>
      </c>
      <c r="AI361" s="106" t="s">
        <v>4775</v>
      </c>
      <c r="AJ361" s="61" t="s">
        <v>4434</v>
      </c>
      <c r="AK361" s="58">
        <v>2019</v>
      </c>
    </row>
    <row r="362" spans="19:37" x14ac:dyDescent="0.25">
      <c r="S362" s="68" t="s">
        <v>1501</v>
      </c>
      <c r="T362" s="61" t="s">
        <v>1502</v>
      </c>
      <c r="AH362" s="106">
        <v>17302100</v>
      </c>
      <c r="AI362" s="106" t="s">
        <v>4776</v>
      </c>
      <c r="AJ362" s="61" t="s">
        <v>4777</v>
      </c>
      <c r="AK362" s="58">
        <v>2019</v>
      </c>
    </row>
    <row r="363" spans="19:37" x14ac:dyDescent="0.25">
      <c r="S363" s="68" t="s">
        <v>1505</v>
      </c>
      <c r="T363" s="61" t="s">
        <v>1506</v>
      </c>
      <c r="AH363" s="106">
        <v>17302200</v>
      </c>
      <c r="AI363" s="106" t="s">
        <v>4778</v>
      </c>
      <c r="AJ363" s="61" t="s">
        <v>4779</v>
      </c>
      <c r="AK363" s="58">
        <v>2019</v>
      </c>
    </row>
    <row r="364" spans="19:37" x14ac:dyDescent="0.25">
      <c r="S364" s="68" t="s">
        <v>1545</v>
      </c>
      <c r="T364" s="61" t="s">
        <v>1546</v>
      </c>
      <c r="AH364" s="106">
        <v>17302300</v>
      </c>
      <c r="AI364" s="106" t="s">
        <v>4780</v>
      </c>
      <c r="AJ364" s="61" t="s">
        <v>4781</v>
      </c>
      <c r="AK364" s="58">
        <v>2019</v>
      </c>
    </row>
    <row r="365" spans="19:37" x14ac:dyDescent="0.25">
      <c r="S365" s="68" t="s">
        <v>1507</v>
      </c>
      <c r="T365" s="61" t="s">
        <v>1508</v>
      </c>
      <c r="AH365" s="106">
        <v>17302301</v>
      </c>
      <c r="AI365" s="106" t="s">
        <v>3797</v>
      </c>
      <c r="AJ365" s="61" t="s">
        <v>4782</v>
      </c>
      <c r="AK365" s="58">
        <v>2010</v>
      </c>
    </row>
    <row r="366" spans="19:37" x14ac:dyDescent="0.25">
      <c r="S366" s="68" t="s">
        <v>1509</v>
      </c>
      <c r="T366" s="61" t="s">
        <v>1510</v>
      </c>
      <c r="AH366" s="106">
        <v>17302303</v>
      </c>
      <c r="AI366" s="106" t="s">
        <v>3798</v>
      </c>
      <c r="AJ366" s="61" t="s">
        <v>4783</v>
      </c>
      <c r="AK366" s="58">
        <v>2010</v>
      </c>
    </row>
    <row r="367" spans="19:37" x14ac:dyDescent="0.25">
      <c r="S367" s="68" t="s">
        <v>1511</v>
      </c>
      <c r="T367" s="61" t="s">
        <v>1512</v>
      </c>
      <c r="AH367" s="106">
        <v>17302400</v>
      </c>
      <c r="AI367" s="106" t="s">
        <v>4784</v>
      </c>
      <c r="AJ367" s="61" t="s">
        <v>4785</v>
      </c>
      <c r="AK367" s="58">
        <v>2019</v>
      </c>
    </row>
    <row r="368" spans="19:37" x14ac:dyDescent="0.25">
      <c r="S368" s="68" t="s">
        <v>1553</v>
      </c>
      <c r="T368" s="61" t="s">
        <v>1554</v>
      </c>
      <c r="AH368" s="106">
        <v>17302401</v>
      </c>
      <c r="AI368" s="106" t="s">
        <v>3799</v>
      </c>
      <c r="AJ368" s="61" t="s">
        <v>4786</v>
      </c>
      <c r="AK368" s="58">
        <v>2019</v>
      </c>
    </row>
    <row r="369" spans="19:37" x14ac:dyDescent="0.25">
      <c r="S369" s="68" t="s">
        <v>1519</v>
      </c>
      <c r="T369" s="61" t="s">
        <v>1520</v>
      </c>
      <c r="AH369" s="106">
        <v>17302500</v>
      </c>
      <c r="AI369" s="106" t="s">
        <v>4787</v>
      </c>
      <c r="AJ369" s="61" t="s">
        <v>4788</v>
      </c>
      <c r="AK369" s="58">
        <v>2019</v>
      </c>
    </row>
    <row r="370" spans="19:37" x14ac:dyDescent="0.25">
      <c r="S370" s="68" t="s">
        <v>1521</v>
      </c>
      <c r="T370" s="61" t="s">
        <v>1522</v>
      </c>
      <c r="AH370" s="106">
        <v>17302600</v>
      </c>
      <c r="AI370" s="106" t="s">
        <v>4789</v>
      </c>
      <c r="AJ370" s="61" t="s">
        <v>4790</v>
      </c>
      <c r="AK370" s="58">
        <v>2019</v>
      </c>
    </row>
    <row r="371" spans="19:37" x14ac:dyDescent="0.25">
      <c r="S371" s="68" t="s">
        <v>1523</v>
      </c>
      <c r="T371" s="61" t="s">
        <v>1524</v>
      </c>
      <c r="AH371" s="106">
        <v>17302601</v>
      </c>
      <c r="AI371" s="106" t="s">
        <v>4791</v>
      </c>
      <c r="AJ371" s="61" t="s">
        <v>4792</v>
      </c>
      <c r="AK371" s="58">
        <v>2019</v>
      </c>
    </row>
    <row r="372" spans="19:37" x14ac:dyDescent="0.25">
      <c r="S372" s="68" t="s">
        <v>1525</v>
      </c>
      <c r="T372" s="61" t="s">
        <v>1526</v>
      </c>
      <c r="AH372" s="106">
        <v>17302700</v>
      </c>
      <c r="AI372" s="106" t="s">
        <v>4793</v>
      </c>
      <c r="AJ372" s="61" t="s">
        <v>4794</v>
      </c>
      <c r="AK372" s="58">
        <v>2019</v>
      </c>
    </row>
    <row r="373" spans="19:37" x14ac:dyDescent="0.25">
      <c r="S373" s="68" t="s">
        <v>1527</v>
      </c>
      <c r="T373" s="61" t="s">
        <v>1528</v>
      </c>
      <c r="AH373" s="106">
        <v>17302701</v>
      </c>
      <c r="AI373" s="106" t="s">
        <v>3800</v>
      </c>
      <c r="AJ373" s="61" t="s">
        <v>4795</v>
      </c>
      <c r="AK373" s="58">
        <v>2019</v>
      </c>
    </row>
    <row r="374" spans="19:37" x14ac:dyDescent="0.25">
      <c r="S374" s="68" t="s">
        <v>1549</v>
      </c>
      <c r="T374" s="61" t="s">
        <v>1550</v>
      </c>
      <c r="AH374" s="106">
        <v>17302800</v>
      </c>
      <c r="AI374" s="106" t="s">
        <v>4796</v>
      </c>
      <c r="AJ374" s="61" t="s">
        <v>4797</v>
      </c>
      <c r="AK374" s="58">
        <v>2019</v>
      </c>
    </row>
    <row r="375" spans="19:37" x14ac:dyDescent="0.25">
      <c r="S375" s="68" t="s">
        <v>1551</v>
      </c>
      <c r="T375" s="61" t="s">
        <v>1552</v>
      </c>
      <c r="AH375" s="106">
        <v>17302900</v>
      </c>
      <c r="AI375" s="106" t="s">
        <v>4798</v>
      </c>
      <c r="AJ375" s="61" t="s">
        <v>4799</v>
      </c>
      <c r="AK375" s="58">
        <v>2019</v>
      </c>
    </row>
    <row r="376" spans="19:37" x14ac:dyDescent="0.25">
      <c r="S376" s="68" t="s">
        <v>1547</v>
      </c>
      <c r="T376" s="61" t="s">
        <v>1548</v>
      </c>
      <c r="AH376" s="106">
        <v>17302901</v>
      </c>
      <c r="AI376" s="106" t="s">
        <v>3801</v>
      </c>
      <c r="AJ376" s="61" t="s">
        <v>4800</v>
      </c>
      <c r="AK376" s="58">
        <v>2019</v>
      </c>
    </row>
    <row r="377" spans="19:37" x14ac:dyDescent="0.25">
      <c r="S377" s="68" t="s">
        <v>3535</v>
      </c>
      <c r="T377" s="61" t="s">
        <v>3536</v>
      </c>
      <c r="AH377" s="106">
        <v>17302902</v>
      </c>
      <c r="AI377" s="106" t="s">
        <v>3802</v>
      </c>
      <c r="AJ377" s="61" t="s">
        <v>4801</v>
      </c>
      <c r="AK377" s="58">
        <v>2010</v>
      </c>
    </row>
    <row r="378" spans="19:37" x14ac:dyDescent="0.25">
      <c r="S378" s="68" t="s">
        <v>1529</v>
      </c>
      <c r="T378" s="61" t="s">
        <v>1530</v>
      </c>
      <c r="AH378" s="106">
        <v>17302903</v>
      </c>
      <c r="AI378" s="106" t="s">
        <v>3803</v>
      </c>
      <c r="AJ378" s="61" t="s">
        <v>4802</v>
      </c>
      <c r="AK378" s="58">
        <v>2010</v>
      </c>
    </row>
    <row r="379" spans="19:37" x14ac:dyDescent="0.25">
      <c r="S379" s="68" t="s">
        <v>3419</v>
      </c>
      <c r="T379" s="61" t="s">
        <v>3420</v>
      </c>
      <c r="AH379" s="106">
        <v>17302904</v>
      </c>
      <c r="AI379" s="106" t="s">
        <v>3804</v>
      </c>
      <c r="AJ379" s="61" t="s">
        <v>4803</v>
      </c>
      <c r="AK379" s="58">
        <v>2010</v>
      </c>
    </row>
    <row r="380" spans="19:37" x14ac:dyDescent="0.25">
      <c r="S380" s="68" t="s">
        <v>1555</v>
      </c>
      <c r="T380" s="61" t="s">
        <v>1556</v>
      </c>
      <c r="AH380" s="106">
        <v>17302905</v>
      </c>
      <c r="AI380" s="106" t="s">
        <v>3805</v>
      </c>
      <c r="AJ380" s="61" t="s">
        <v>4804</v>
      </c>
      <c r="AK380" s="58">
        <v>2010</v>
      </c>
    </row>
    <row r="381" spans="19:37" x14ac:dyDescent="0.25">
      <c r="S381" s="68" t="s">
        <v>1563</v>
      </c>
      <c r="T381" s="61" t="s">
        <v>1564</v>
      </c>
      <c r="AH381" s="106">
        <v>17302906</v>
      </c>
      <c r="AI381" s="106" t="s">
        <v>3806</v>
      </c>
      <c r="AJ381" s="61" t="s">
        <v>4805</v>
      </c>
      <c r="AK381" s="58">
        <v>2010</v>
      </c>
    </row>
    <row r="382" spans="19:37" x14ac:dyDescent="0.25">
      <c r="S382" s="68" t="s">
        <v>1557</v>
      </c>
      <c r="T382" s="61" t="s">
        <v>1558</v>
      </c>
      <c r="AH382" s="106">
        <v>17302907</v>
      </c>
      <c r="AI382" s="106" t="s">
        <v>3807</v>
      </c>
      <c r="AJ382" s="61" t="s">
        <v>4806</v>
      </c>
      <c r="AK382" s="58">
        <v>2010</v>
      </c>
    </row>
    <row r="383" spans="19:37" x14ac:dyDescent="0.25">
      <c r="S383" s="68" t="s">
        <v>1533</v>
      </c>
      <c r="T383" s="61" t="s">
        <v>1534</v>
      </c>
      <c r="AH383" s="106">
        <v>17302908</v>
      </c>
      <c r="AI383" s="106" t="s">
        <v>3808</v>
      </c>
      <c r="AJ383" s="61" t="s">
        <v>4807</v>
      </c>
      <c r="AK383" s="58">
        <v>2019</v>
      </c>
    </row>
    <row r="384" spans="19:37" x14ac:dyDescent="0.25">
      <c r="S384" s="68" t="s">
        <v>1535</v>
      </c>
      <c r="T384" s="61" t="s">
        <v>1536</v>
      </c>
      <c r="AH384" s="106">
        <v>17302909</v>
      </c>
      <c r="AI384" s="106" t="s">
        <v>3809</v>
      </c>
      <c r="AJ384" s="61" t="s">
        <v>4808</v>
      </c>
      <c r="AK384" s="58">
        <v>2010</v>
      </c>
    </row>
    <row r="385" spans="19:37" x14ac:dyDescent="0.25">
      <c r="S385" s="68" t="s">
        <v>1559</v>
      </c>
      <c r="T385" s="61" t="s">
        <v>1560</v>
      </c>
      <c r="AH385" s="106">
        <v>17302910</v>
      </c>
      <c r="AI385" s="106" t="s">
        <v>3810</v>
      </c>
      <c r="AJ385" s="61" t="s">
        <v>4809</v>
      </c>
      <c r="AK385" s="58">
        <v>2010</v>
      </c>
    </row>
    <row r="386" spans="19:37" x14ac:dyDescent="0.25">
      <c r="S386" s="68" t="s">
        <v>1561</v>
      </c>
      <c r="T386" s="61" t="s">
        <v>1562</v>
      </c>
      <c r="AH386" s="106">
        <v>17302911</v>
      </c>
      <c r="AI386" s="106" t="s">
        <v>3811</v>
      </c>
      <c r="AJ386" s="61" t="s">
        <v>4810</v>
      </c>
      <c r="AK386" s="58">
        <v>2010</v>
      </c>
    </row>
    <row r="387" spans="19:37" x14ac:dyDescent="0.25">
      <c r="S387" s="68" t="s">
        <v>1513</v>
      </c>
      <c r="T387" s="61" t="s">
        <v>1514</v>
      </c>
      <c r="AH387" s="106">
        <v>17302912</v>
      </c>
      <c r="AI387" s="106" t="s">
        <v>3812</v>
      </c>
      <c r="AJ387" s="61" t="s">
        <v>4811</v>
      </c>
      <c r="AK387" s="58">
        <v>2010</v>
      </c>
    </row>
    <row r="388" spans="19:37" x14ac:dyDescent="0.25">
      <c r="S388" s="68" t="s">
        <v>1537</v>
      </c>
      <c r="T388" s="61" t="s">
        <v>1538</v>
      </c>
      <c r="AH388" s="106">
        <v>17303000</v>
      </c>
      <c r="AI388" s="106" t="s">
        <v>4812</v>
      </c>
      <c r="AJ388" s="61" t="s">
        <v>4434</v>
      </c>
      <c r="AK388" s="58">
        <v>2019</v>
      </c>
    </row>
    <row r="389" spans="19:37" x14ac:dyDescent="0.25">
      <c r="S389" s="68" t="s">
        <v>3201</v>
      </c>
      <c r="T389" s="61" t="s">
        <v>3202</v>
      </c>
      <c r="AH389" s="106">
        <v>17303100</v>
      </c>
      <c r="AI389" s="106" t="s">
        <v>4812</v>
      </c>
      <c r="AJ389" s="61" t="s">
        <v>4813</v>
      </c>
      <c r="AK389" s="58">
        <v>2019</v>
      </c>
    </row>
    <row r="390" spans="19:37" x14ac:dyDescent="0.25">
      <c r="S390" s="68" t="s">
        <v>3537</v>
      </c>
      <c r="T390" s="61" t="s">
        <v>3538</v>
      </c>
      <c r="AH390" s="106">
        <v>17303101</v>
      </c>
      <c r="AI390" s="106" t="s">
        <v>3813</v>
      </c>
      <c r="AJ390" s="61" t="s">
        <v>4814</v>
      </c>
      <c r="AK390" s="58">
        <v>2010</v>
      </c>
    </row>
    <row r="391" spans="19:37" x14ac:dyDescent="0.25">
      <c r="S391" s="68" t="s">
        <v>3203</v>
      </c>
      <c r="T391" s="61" t="s">
        <v>3204</v>
      </c>
      <c r="AH391" s="106">
        <v>17303102</v>
      </c>
      <c r="AI391" s="106" t="s">
        <v>3814</v>
      </c>
      <c r="AJ391" s="61" t="s">
        <v>4815</v>
      </c>
      <c r="AK391" s="58">
        <v>2010</v>
      </c>
    </row>
    <row r="392" spans="19:37" x14ac:dyDescent="0.25">
      <c r="S392" s="68" t="s">
        <v>1531</v>
      </c>
      <c r="T392" s="61" t="s">
        <v>1532</v>
      </c>
      <c r="AH392" s="106">
        <v>19100000</v>
      </c>
      <c r="AI392" s="106" t="s">
        <v>4816</v>
      </c>
      <c r="AJ392" s="61" t="s">
        <v>4434</v>
      </c>
      <c r="AK392" s="58">
        <v>2019</v>
      </c>
    </row>
    <row r="393" spans="19:37" x14ac:dyDescent="0.25">
      <c r="S393" s="68" t="s">
        <v>1499</v>
      </c>
      <c r="T393" s="61" t="s">
        <v>1500</v>
      </c>
      <c r="AH393" s="106">
        <v>19101000</v>
      </c>
      <c r="AI393" s="106" t="s">
        <v>4817</v>
      </c>
      <c r="AJ393" s="61" t="s">
        <v>4434</v>
      </c>
      <c r="AK393" s="58">
        <v>2019</v>
      </c>
    </row>
    <row r="394" spans="19:37" x14ac:dyDescent="0.25">
      <c r="S394" s="68" t="s">
        <v>3453</v>
      </c>
      <c r="T394" s="61" t="s">
        <v>3454</v>
      </c>
      <c r="AH394" s="106">
        <v>19101100</v>
      </c>
      <c r="AI394" s="106" t="s">
        <v>3815</v>
      </c>
      <c r="AJ394" s="61" t="s">
        <v>4818</v>
      </c>
      <c r="AK394" s="58">
        <v>2019</v>
      </c>
    </row>
    <row r="395" spans="19:37" x14ac:dyDescent="0.25">
      <c r="S395" s="68" t="s">
        <v>1541</v>
      </c>
      <c r="T395" s="61" t="s">
        <v>1542</v>
      </c>
      <c r="AH395" s="106">
        <v>19101200</v>
      </c>
      <c r="AI395" s="106" t="s">
        <v>3816</v>
      </c>
      <c r="AJ395" s="61" t="s">
        <v>4819</v>
      </c>
      <c r="AK395" s="58">
        <v>2019</v>
      </c>
    </row>
    <row r="396" spans="19:37" x14ac:dyDescent="0.25">
      <c r="S396" s="68" t="s">
        <v>1543</v>
      </c>
      <c r="T396" s="61" t="s">
        <v>1544</v>
      </c>
      <c r="AH396" s="106">
        <v>19101300</v>
      </c>
      <c r="AI396" s="106" t="s">
        <v>3817</v>
      </c>
      <c r="AJ396" s="61" t="s">
        <v>4820</v>
      </c>
      <c r="AK396" s="58">
        <v>2019</v>
      </c>
    </row>
    <row r="397" spans="19:37" x14ac:dyDescent="0.25">
      <c r="S397" s="68" t="s">
        <v>1565</v>
      </c>
      <c r="T397" s="61" t="s">
        <v>1566</v>
      </c>
      <c r="AH397" s="106">
        <v>19102000</v>
      </c>
      <c r="AI397" s="106" t="s">
        <v>4821</v>
      </c>
      <c r="AJ397" s="61" t="s">
        <v>4434</v>
      </c>
      <c r="AK397" s="58">
        <v>2019</v>
      </c>
    </row>
    <row r="398" spans="19:37" x14ac:dyDescent="0.25">
      <c r="S398" s="68" t="s">
        <v>1745</v>
      </c>
      <c r="T398" s="61" t="s">
        <v>1746</v>
      </c>
      <c r="AH398" s="106">
        <v>19102001</v>
      </c>
      <c r="AI398" s="106" t="s">
        <v>4822</v>
      </c>
      <c r="AJ398" s="61" t="s">
        <v>4823</v>
      </c>
      <c r="AK398" s="58">
        <v>2010</v>
      </c>
    </row>
    <row r="399" spans="19:37" x14ac:dyDescent="0.25">
      <c r="S399" s="68" t="s">
        <v>1747</v>
      </c>
      <c r="T399" s="61" t="s">
        <v>1748</v>
      </c>
      <c r="AH399" s="106">
        <v>19102100</v>
      </c>
      <c r="AI399" s="106" t="s">
        <v>3818</v>
      </c>
      <c r="AJ399" s="61" t="s">
        <v>4824</v>
      </c>
      <c r="AK399" s="58">
        <v>2019</v>
      </c>
    </row>
    <row r="400" spans="19:37" x14ac:dyDescent="0.25">
      <c r="S400" s="68" t="s">
        <v>725</v>
      </c>
      <c r="T400" s="61" t="s">
        <v>726</v>
      </c>
      <c r="AH400" s="106">
        <v>19102200</v>
      </c>
      <c r="AI400" s="106" t="s">
        <v>3819</v>
      </c>
      <c r="AJ400" s="61" t="s">
        <v>4825</v>
      </c>
      <c r="AK400" s="58">
        <v>2019</v>
      </c>
    </row>
    <row r="401" spans="19:37" x14ac:dyDescent="0.25">
      <c r="S401" s="68" t="s">
        <v>1475</v>
      </c>
      <c r="T401" s="61" t="s">
        <v>1476</v>
      </c>
      <c r="AH401" s="106">
        <v>19102300</v>
      </c>
      <c r="AI401" s="106" t="s">
        <v>3820</v>
      </c>
      <c r="AJ401" s="61" t="s">
        <v>4826</v>
      </c>
      <c r="AK401" s="58">
        <v>2019</v>
      </c>
    </row>
    <row r="402" spans="19:37" x14ac:dyDescent="0.25">
      <c r="S402" s="68" t="s">
        <v>1567</v>
      </c>
      <c r="T402" s="61" t="s">
        <v>1568</v>
      </c>
      <c r="AH402" s="106">
        <v>19102900</v>
      </c>
      <c r="AI402" s="106" t="s">
        <v>3821</v>
      </c>
      <c r="AJ402" s="61" t="s">
        <v>4827</v>
      </c>
      <c r="AK402" s="58">
        <v>2019</v>
      </c>
    </row>
    <row r="403" spans="19:37" x14ac:dyDescent="0.25">
      <c r="S403" s="68" t="s">
        <v>1515</v>
      </c>
      <c r="T403" s="61" t="s">
        <v>1516</v>
      </c>
      <c r="AH403" s="106">
        <v>19102901</v>
      </c>
      <c r="AI403" s="106" t="s">
        <v>3822</v>
      </c>
      <c r="AJ403" s="61" t="s">
        <v>4828</v>
      </c>
      <c r="AK403" s="58">
        <v>2019</v>
      </c>
    </row>
    <row r="404" spans="19:37" x14ac:dyDescent="0.25">
      <c r="S404" s="68" t="s">
        <v>1517</v>
      </c>
      <c r="T404" s="61" t="s">
        <v>1518</v>
      </c>
      <c r="AH404" s="106">
        <v>19102902</v>
      </c>
      <c r="AI404" s="106" t="s">
        <v>3823</v>
      </c>
      <c r="AJ404" s="61" t="s">
        <v>4829</v>
      </c>
      <c r="AK404" s="58">
        <v>2019</v>
      </c>
    </row>
    <row r="405" spans="19:37" x14ac:dyDescent="0.25">
      <c r="S405" s="68" t="s">
        <v>1571</v>
      </c>
      <c r="T405" s="61" t="s">
        <v>1572</v>
      </c>
      <c r="AH405" s="106">
        <v>19102903</v>
      </c>
      <c r="AI405" s="106" t="s">
        <v>3824</v>
      </c>
      <c r="AJ405" s="61" t="s">
        <v>4830</v>
      </c>
      <c r="AK405" s="58">
        <v>2019</v>
      </c>
    </row>
    <row r="406" spans="19:37" x14ac:dyDescent="0.25">
      <c r="S406" s="68" t="s">
        <v>1451</v>
      </c>
      <c r="T406" s="61" t="s">
        <v>1452</v>
      </c>
      <c r="AH406" s="106">
        <v>19102904</v>
      </c>
      <c r="AI406" s="106" t="s">
        <v>4822</v>
      </c>
      <c r="AJ406" s="61" t="s">
        <v>4823</v>
      </c>
      <c r="AK406" s="58">
        <v>2019</v>
      </c>
    </row>
    <row r="407" spans="19:37" x14ac:dyDescent="0.25">
      <c r="S407" s="68" t="s">
        <v>1485</v>
      </c>
      <c r="T407" s="61" t="s">
        <v>1486</v>
      </c>
      <c r="AH407" s="106">
        <v>19103000</v>
      </c>
      <c r="AI407" s="106" t="s">
        <v>4831</v>
      </c>
      <c r="AJ407" s="61" t="s">
        <v>4434</v>
      </c>
      <c r="AK407" s="58">
        <v>2019</v>
      </c>
    </row>
    <row r="408" spans="19:37" x14ac:dyDescent="0.25">
      <c r="S408" s="68" t="s">
        <v>1487</v>
      </c>
      <c r="T408" s="61" t="s">
        <v>1488</v>
      </c>
      <c r="AH408" s="106">
        <v>19103100</v>
      </c>
      <c r="AI408" s="106" t="s">
        <v>4832</v>
      </c>
      <c r="AJ408" s="61" t="s">
        <v>4833</v>
      </c>
      <c r="AK408" s="58">
        <v>2019</v>
      </c>
    </row>
    <row r="409" spans="19:37" x14ac:dyDescent="0.25">
      <c r="S409" s="68" t="s">
        <v>1489</v>
      </c>
      <c r="T409" s="61" t="s">
        <v>1490</v>
      </c>
      <c r="AH409" s="106">
        <v>19103101</v>
      </c>
      <c r="AI409" s="106" t="s">
        <v>3825</v>
      </c>
      <c r="AJ409" s="61" t="s">
        <v>4834</v>
      </c>
      <c r="AK409" s="58">
        <v>2010</v>
      </c>
    </row>
    <row r="410" spans="19:37" x14ac:dyDescent="0.25">
      <c r="S410" s="68" t="s">
        <v>1491</v>
      </c>
      <c r="T410" s="61" t="s">
        <v>1492</v>
      </c>
      <c r="AH410" s="106">
        <v>19103102</v>
      </c>
      <c r="AI410" s="106" t="s">
        <v>3826</v>
      </c>
      <c r="AJ410" s="61" t="s">
        <v>4835</v>
      </c>
      <c r="AK410" s="58">
        <v>2019</v>
      </c>
    </row>
    <row r="411" spans="19:37" x14ac:dyDescent="0.25">
      <c r="S411" s="68" t="s">
        <v>1493</v>
      </c>
      <c r="T411" s="61" t="s">
        <v>1494</v>
      </c>
      <c r="AH411" s="106">
        <v>19103103</v>
      </c>
      <c r="AI411" s="106" t="s">
        <v>3827</v>
      </c>
      <c r="AJ411" s="61" t="s">
        <v>4836</v>
      </c>
      <c r="AK411" s="58">
        <v>2019</v>
      </c>
    </row>
    <row r="412" spans="19:37" x14ac:dyDescent="0.25">
      <c r="S412" s="68" t="s">
        <v>1495</v>
      </c>
      <c r="T412" s="61" t="s">
        <v>1496</v>
      </c>
      <c r="AH412" s="106">
        <v>19103200</v>
      </c>
      <c r="AI412" s="106" t="s">
        <v>3828</v>
      </c>
      <c r="AJ412" s="61" t="s">
        <v>4837</v>
      </c>
      <c r="AK412" s="58">
        <v>2019</v>
      </c>
    </row>
    <row r="413" spans="19:37" x14ac:dyDescent="0.25">
      <c r="S413" s="68" t="s">
        <v>1497</v>
      </c>
      <c r="T413" s="61" t="s">
        <v>1498</v>
      </c>
      <c r="AH413" s="106">
        <v>19104000</v>
      </c>
      <c r="AI413" s="106" t="s">
        <v>4838</v>
      </c>
      <c r="AJ413" s="61" t="s">
        <v>4434</v>
      </c>
      <c r="AK413" s="58">
        <v>2019</v>
      </c>
    </row>
    <row r="414" spans="19:37" x14ac:dyDescent="0.25">
      <c r="S414" s="68" t="s">
        <v>1749</v>
      </c>
      <c r="T414" s="61" t="s">
        <v>1750</v>
      </c>
      <c r="AH414" s="106">
        <v>19104100</v>
      </c>
      <c r="AI414" s="106" t="s">
        <v>3829</v>
      </c>
      <c r="AJ414" s="61" t="s">
        <v>4839</v>
      </c>
      <c r="AK414" s="58">
        <v>2019</v>
      </c>
    </row>
    <row r="415" spans="19:37" x14ac:dyDescent="0.25">
      <c r="S415" s="68" t="s">
        <v>651</v>
      </c>
      <c r="T415" s="61" t="s">
        <v>652</v>
      </c>
      <c r="AH415" s="106">
        <v>19104200</v>
      </c>
      <c r="AI415" s="106" t="s">
        <v>3830</v>
      </c>
      <c r="AJ415" s="61" t="s">
        <v>4840</v>
      </c>
      <c r="AK415" s="58">
        <v>2019</v>
      </c>
    </row>
    <row r="416" spans="19:37" x14ac:dyDescent="0.25">
      <c r="S416" s="68" t="s">
        <v>863</v>
      </c>
      <c r="T416" s="61" t="s">
        <v>864</v>
      </c>
      <c r="AH416" s="106">
        <v>19109000</v>
      </c>
      <c r="AI416" s="106" t="s">
        <v>4841</v>
      </c>
      <c r="AJ416" s="61" t="s">
        <v>4434</v>
      </c>
      <c r="AK416" s="58">
        <v>2019</v>
      </c>
    </row>
    <row r="417" spans="19:37" x14ac:dyDescent="0.25">
      <c r="S417" s="68" t="s">
        <v>865</v>
      </c>
      <c r="T417" s="61" t="s">
        <v>866</v>
      </c>
      <c r="AH417" s="106">
        <v>19109900</v>
      </c>
      <c r="AI417" s="106" t="s">
        <v>3831</v>
      </c>
      <c r="AJ417" s="61" t="s">
        <v>4842</v>
      </c>
      <c r="AK417" s="58">
        <v>2019</v>
      </c>
    </row>
    <row r="418" spans="19:37" x14ac:dyDescent="0.25">
      <c r="S418" s="68" t="s">
        <v>1479</v>
      </c>
      <c r="T418" s="61" t="s">
        <v>1480</v>
      </c>
      <c r="AH418" s="106">
        <v>19200000</v>
      </c>
      <c r="AI418" s="106" t="s">
        <v>4843</v>
      </c>
      <c r="AJ418" s="61" t="s">
        <v>4434</v>
      </c>
      <c r="AK418" s="58">
        <v>2019</v>
      </c>
    </row>
    <row r="419" spans="19:37" x14ac:dyDescent="0.25">
      <c r="S419" s="68" t="s">
        <v>2365</v>
      </c>
      <c r="T419" s="61" t="s">
        <v>2366</v>
      </c>
      <c r="AH419" s="106">
        <v>19201000</v>
      </c>
      <c r="AI419" s="106" t="s">
        <v>4844</v>
      </c>
      <c r="AJ419" s="61" t="s">
        <v>4434</v>
      </c>
      <c r="AK419" s="58">
        <v>2019</v>
      </c>
    </row>
    <row r="420" spans="19:37" x14ac:dyDescent="0.25">
      <c r="S420" s="68" t="s">
        <v>2367</v>
      </c>
      <c r="T420" s="61" t="s">
        <v>2368</v>
      </c>
      <c r="AH420" s="106">
        <v>19201100</v>
      </c>
      <c r="AI420" s="106" t="s">
        <v>3832</v>
      </c>
      <c r="AJ420" s="61" t="s">
        <v>4845</v>
      </c>
      <c r="AK420" s="58">
        <v>2019</v>
      </c>
    </row>
    <row r="421" spans="19:37" x14ac:dyDescent="0.25">
      <c r="S421" s="68" t="s">
        <v>2369</v>
      </c>
      <c r="T421" s="61" t="s">
        <v>2370</v>
      </c>
      <c r="AH421" s="106">
        <v>19201200</v>
      </c>
      <c r="AI421" s="106" t="s">
        <v>3833</v>
      </c>
      <c r="AJ421" s="61" t="s">
        <v>4846</v>
      </c>
      <c r="AK421" s="58">
        <v>2019</v>
      </c>
    </row>
    <row r="422" spans="19:37" x14ac:dyDescent="0.25">
      <c r="S422" s="68" t="s">
        <v>2335</v>
      </c>
      <c r="T422" s="61" t="s">
        <v>2336</v>
      </c>
      <c r="AH422" s="106">
        <v>19202000</v>
      </c>
      <c r="AI422" s="106" t="s">
        <v>3834</v>
      </c>
      <c r="AJ422" s="61" t="s">
        <v>4434</v>
      </c>
      <c r="AK422" s="58">
        <v>2019</v>
      </c>
    </row>
    <row r="423" spans="19:37" x14ac:dyDescent="0.25">
      <c r="S423" s="68" t="s">
        <v>2371</v>
      </c>
      <c r="T423" s="61" t="s">
        <v>2372</v>
      </c>
      <c r="AH423" s="106">
        <v>19202100</v>
      </c>
      <c r="AI423" s="106" t="s">
        <v>3834</v>
      </c>
      <c r="AJ423" s="61" t="s">
        <v>4847</v>
      </c>
      <c r="AK423" s="58">
        <v>2019</v>
      </c>
    </row>
    <row r="424" spans="19:37" x14ac:dyDescent="0.25">
      <c r="S424" s="68" t="s">
        <v>1737</v>
      </c>
      <c r="T424" s="61" t="s">
        <v>1738</v>
      </c>
      <c r="AH424" s="106">
        <v>19203000</v>
      </c>
      <c r="AI424" s="106" t="s">
        <v>4848</v>
      </c>
      <c r="AJ424" s="61" t="s">
        <v>4434</v>
      </c>
      <c r="AK424" s="58">
        <v>2019</v>
      </c>
    </row>
    <row r="425" spans="19:37" x14ac:dyDescent="0.25">
      <c r="S425" s="68" t="s">
        <v>2373</v>
      </c>
      <c r="T425" s="61" t="s">
        <v>2374</v>
      </c>
      <c r="AH425" s="106">
        <v>19203100</v>
      </c>
      <c r="AI425" s="106" t="s">
        <v>3835</v>
      </c>
      <c r="AJ425" s="61" t="s">
        <v>4849</v>
      </c>
      <c r="AK425" s="58">
        <v>2019</v>
      </c>
    </row>
    <row r="426" spans="19:37" x14ac:dyDescent="0.25">
      <c r="S426" s="68" t="s">
        <v>2375</v>
      </c>
      <c r="T426" s="61" t="s">
        <v>2376</v>
      </c>
      <c r="AH426" s="106">
        <v>19203200</v>
      </c>
      <c r="AI426" s="106" t="s">
        <v>3836</v>
      </c>
      <c r="AJ426" s="61" t="s">
        <v>4850</v>
      </c>
      <c r="AK426" s="58">
        <v>2019</v>
      </c>
    </row>
    <row r="427" spans="19:37" x14ac:dyDescent="0.25">
      <c r="S427" s="68" t="s">
        <v>2377</v>
      </c>
      <c r="T427" s="61" t="s">
        <v>2378</v>
      </c>
      <c r="AH427" s="106">
        <v>19204000</v>
      </c>
      <c r="AI427" s="106" t="s">
        <v>4851</v>
      </c>
      <c r="AJ427" s="61" t="s">
        <v>4434</v>
      </c>
      <c r="AK427" s="58">
        <v>2019</v>
      </c>
    </row>
    <row r="428" spans="19:37" x14ac:dyDescent="0.25">
      <c r="S428" s="68" t="s">
        <v>2379</v>
      </c>
      <c r="T428" s="61" t="s">
        <v>2380</v>
      </c>
      <c r="AH428" s="106">
        <v>19204100</v>
      </c>
      <c r="AI428" s="106" t="s">
        <v>3837</v>
      </c>
      <c r="AJ428" s="61" t="s">
        <v>4852</v>
      </c>
      <c r="AK428" s="58">
        <v>2019</v>
      </c>
    </row>
    <row r="429" spans="19:37" x14ac:dyDescent="0.25">
      <c r="S429" s="68" t="s">
        <v>2381</v>
      </c>
      <c r="T429" s="61" t="s">
        <v>2382</v>
      </c>
      <c r="AH429" s="106">
        <v>19204101</v>
      </c>
      <c r="AI429" s="106" t="s">
        <v>4853</v>
      </c>
      <c r="AJ429" s="61" t="s">
        <v>4854</v>
      </c>
      <c r="AK429" s="58">
        <v>2019</v>
      </c>
    </row>
    <row r="430" spans="19:37" x14ac:dyDescent="0.25">
      <c r="S430" s="68" t="s">
        <v>2383</v>
      </c>
      <c r="T430" s="61" t="s">
        <v>2384</v>
      </c>
      <c r="AH430" s="106">
        <v>19204102</v>
      </c>
      <c r="AI430" s="106" t="s">
        <v>3838</v>
      </c>
      <c r="AJ430" s="61" t="s">
        <v>4855</v>
      </c>
      <c r="AK430" s="58">
        <v>2019</v>
      </c>
    </row>
    <row r="431" spans="19:37" x14ac:dyDescent="0.25">
      <c r="S431" s="68" t="s">
        <v>2385</v>
      </c>
      <c r="T431" s="61" t="s">
        <v>2386</v>
      </c>
      <c r="AH431" s="106">
        <v>19204103</v>
      </c>
      <c r="AI431" s="106" t="s">
        <v>3839</v>
      </c>
      <c r="AJ431" s="61" t="s">
        <v>4856</v>
      </c>
      <c r="AK431" s="58">
        <v>2019</v>
      </c>
    </row>
    <row r="432" spans="19:37" x14ac:dyDescent="0.25">
      <c r="S432" s="68" t="s">
        <v>2387</v>
      </c>
      <c r="T432" s="61" t="s">
        <v>2388</v>
      </c>
      <c r="AH432" s="106">
        <v>19204200</v>
      </c>
      <c r="AI432" s="106" t="s">
        <v>3840</v>
      </c>
      <c r="AJ432" s="61" t="s">
        <v>4857</v>
      </c>
      <c r="AK432" s="58">
        <v>2019</v>
      </c>
    </row>
    <row r="433" spans="19:37" x14ac:dyDescent="0.25">
      <c r="S433" s="68" t="s">
        <v>2389</v>
      </c>
      <c r="T433" s="61" t="s">
        <v>2390</v>
      </c>
      <c r="AH433" s="106">
        <v>19204300</v>
      </c>
      <c r="AI433" s="106" t="s">
        <v>3841</v>
      </c>
      <c r="AJ433" s="61" t="s">
        <v>4858</v>
      </c>
      <c r="AK433" s="58">
        <v>2019</v>
      </c>
    </row>
    <row r="434" spans="19:37" x14ac:dyDescent="0.25">
      <c r="S434" s="68" t="s">
        <v>2391</v>
      </c>
      <c r="T434" s="61" t="s">
        <v>2392</v>
      </c>
      <c r="AH434" s="106">
        <v>19209000</v>
      </c>
      <c r="AI434" s="106" t="s">
        <v>4859</v>
      </c>
      <c r="AJ434" s="61" t="s">
        <v>4434</v>
      </c>
      <c r="AK434" s="58">
        <v>2019</v>
      </c>
    </row>
    <row r="435" spans="19:37" x14ac:dyDescent="0.25">
      <c r="S435" s="68" t="s">
        <v>2393</v>
      </c>
      <c r="T435" s="61" t="s">
        <v>2394</v>
      </c>
      <c r="AH435" s="106">
        <v>19209900</v>
      </c>
      <c r="AI435" s="106" t="s">
        <v>4860</v>
      </c>
      <c r="AJ435" s="61" t="s">
        <v>4861</v>
      </c>
      <c r="AK435" s="58">
        <v>2019</v>
      </c>
    </row>
    <row r="436" spans="19:37" x14ac:dyDescent="0.25">
      <c r="S436" s="68" t="s">
        <v>2395</v>
      </c>
      <c r="T436" s="61" t="s">
        <v>2396</v>
      </c>
      <c r="AH436" s="106">
        <v>19209901</v>
      </c>
      <c r="AI436" s="106" t="s">
        <v>3842</v>
      </c>
      <c r="AJ436" s="61" t="s">
        <v>4862</v>
      </c>
      <c r="AK436" s="58">
        <v>2019</v>
      </c>
    </row>
    <row r="437" spans="19:37" x14ac:dyDescent="0.25">
      <c r="S437" s="68" t="s">
        <v>2397</v>
      </c>
      <c r="T437" s="61" t="s">
        <v>2398</v>
      </c>
      <c r="AH437" s="106">
        <v>19300000</v>
      </c>
      <c r="AI437" s="106" t="s">
        <v>4863</v>
      </c>
      <c r="AJ437" s="61" t="s">
        <v>4434</v>
      </c>
      <c r="AK437" s="58">
        <v>2019</v>
      </c>
    </row>
    <row r="438" spans="19:37" x14ac:dyDescent="0.25">
      <c r="S438" s="68" t="s">
        <v>2399</v>
      </c>
      <c r="T438" s="61" t="s">
        <v>2400</v>
      </c>
      <c r="AH438" s="106">
        <v>19301000</v>
      </c>
      <c r="AI438" s="106" t="s">
        <v>3843</v>
      </c>
      <c r="AJ438" s="61" t="s">
        <v>4434</v>
      </c>
      <c r="AK438" s="58">
        <v>2019</v>
      </c>
    </row>
    <row r="439" spans="19:37" x14ac:dyDescent="0.25">
      <c r="S439" s="68" t="s">
        <v>2401</v>
      </c>
      <c r="T439" s="61" t="s">
        <v>2402</v>
      </c>
      <c r="AH439" s="106">
        <v>19301100</v>
      </c>
      <c r="AI439" s="106" t="s">
        <v>3843</v>
      </c>
      <c r="AJ439" s="61" t="s">
        <v>4864</v>
      </c>
      <c r="AK439" s="58">
        <v>2019</v>
      </c>
    </row>
    <row r="440" spans="19:37" x14ac:dyDescent="0.25">
      <c r="S440" s="68" t="s">
        <v>2403</v>
      </c>
      <c r="T440" s="61" t="s">
        <v>2404</v>
      </c>
      <c r="AH440" s="106">
        <v>19301101</v>
      </c>
      <c r="AI440" s="106" t="s">
        <v>3844</v>
      </c>
      <c r="AJ440" s="61" t="s">
        <v>4865</v>
      </c>
      <c r="AK440" s="58">
        <v>2019</v>
      </c>
    </row>
    <row r="441" spans="19:37" x14ac:dyDescent="0.25">
      <c r="S441" s="68" t="s">
        <v>2405</v>
      </c>
      <c r="T441" s="61" t="s">
        <v>2406</v>
      </c>
      <c r="AH441" s="106">
        <v>19302000</v>
      </c>
      <c r="AI441" s="106" t="s">
        <v>3845</v>
      </c>
      <c r="AJ441" s="61" t="s">
        <v>4434</v>
      </c>
      <c r="AK441" s="58">
        <v>2019</v>
      </c>
    </row>
    <row r="442" spans="19:37" x14ac:dyDescent="0.25">
      <c r="S442" s="68" t="s">
        <v>2407</v>
      </c>
      <c r="T442" s="61" t="s">
        <v>2408</v>
      </c>
      <c r="AH442" s="106">
        <v>19302200</v>
      </c>
      <c r="AI442" s="106" t="s">
        <v>3845</v>
      </c>
      <c r="AJ442" s="61" t="s">
        <v>4866</v>
      </c>
      <c r="AK442" s="58">
        <v>2019</v>
      </c>
    </row>
    <row r="443" spans="19:37" x14ac:dyDescent="0.25">
      <c r="S443" s="68" t="s">
        <v>2409</v>
      </c>
      <c r="T443" s="61" t="s">
        <v>2410</v>
      </c>
      <c r="AH443" s="106">
        <v>19303000</v>
      </c>
      <c r="AI443" s="106" t="s">
        <v>4867</v>
      </c>
      <c r="AJ443" s="61" t="s">
        <v>4434</v>
      </c>
      <c r="AK443" s="58">
        <v>2019</v>
      </c>
    </row>
    <row r="444" spans="19:37" x14ac:dyDescent="0.25">
      <c r="S444" s="68" t="s">
        <v>2411</v>
      </c>
      <c r="T444" s="61" t="s">
        <v>2412</v>
      </c>
      <c r="AH444" s="106">
        <v>19303100</v>
      </c>
      <c r="AI444" s="106" t="s">
        <v>4868</v>
      </c>
      <c r="AJ444" s="61" t="s">
        <v>4869</v>
      </c>
      <c r="AK444" s="58">
        <v>2010</v>
      </c>
    </row>
    <row r="445" spans="19:37" x14ac:dyDescent="0.25">
      <c r="S445" s="68" t="s">
        <v>2413</v>
      </c>
      <c r="T445" s="61" t="s">
        <v>2414</v>
      </c>
      <c r="AH445" s="106">
        <v>19303101</v>
      </c>
      <c r="AI445" s="106" t="s">
        <v>3846</v>
      </c>
      <c r="AJ445" s="61" t="s">
        <v>4870</v>
      </c>
      <c r="AK445" s="58">
        <v>2010</v>
      </c>
    </row>
    <row r="446" spans="19:37" x14ac:dyDescent="0.25">
      <c r="S446" s="68" t="s">
        <v>2415</v>
      </c>
      <c r="T446" s="61" t="s">
        <v>2416</v>
      </c>
      <c r="AH446" s="106">
        <v>19303102</v>
      </c>
      <c r="AI446" s="106" t="s">
        <v>3847</v>
      </c>
      <c r="AJ446" s="61" t="s">
        <v>4871</v>
      </c>
      <c r="AK446" s="58">
        <v>2010</v>
      </c>
    </row>
    <row r="447" spans="19:37" x14ac:dyDescent="0.25">
      <c r="S447" s="68" t="s">
        <v>2417</v>
      </c>
      <c r="T447" s="61" t="s">
        <v>2418</v>
      </c>
      <c r="AH447" s="106">
        <v>19303103</v>
      </c>
      <c r="AI447" s="106" t="s">
        <v>3848</v>
      </c>
      <c r="AJ447" s="61" t="s">
        <v>4872</v>
      </c>
      <c r="AK447" s="58">
        <v>2010</v>
      </c>
    </row>
    <row r="448" spans="19:37" x14ac:dyDescent="0.25">
      <c r="S448" s="68" t="s">
        <v>2419</v>
      </c>
      <c r="T448" s="61" t="s">
        <v>2420</v>
      </c>
      <c r="AH448" s="106">
        <v>19303200</v>
      </c>
      <c r="AI448" s="106" t="s">
        <v>3849</v>
      </c>
      <c r="AJ448" s="61" t="s">
        <v>4873</v>
      </c>
      <c r="AK448" s="58">
        <v>2019</v>
      </c>
    </row>
    <row r="449" spans="19:37" x14ac:dyDescent="0.25">
      <c r="S449" s="68" t="s">
        <v>2421</v>
      </c>
      <c r="T449" s="61" t="s">
        <v>2422</v>
      </c>
      <c r="AH449" s="106">
        <v>19303300</v>
      </c>
      <c r="AI449" s="106" t="s">
        <v>4874</v>
      </c>
      <c r="AJ449" s="61" t="s">
        <v>4875</v>
      </c>
      <c r="AK449" s="58">
        <v>2019</v>
      </c>
    </row>
    <row r="450" spans="19:37" x14ac:dyDescent="0.25">
      <c r="S450" s="68" t="s">
        <v>2423</v>
      </c>
      <c r="T450" s="61" t="s">
        <v>2424</v>
      </c>
      <c r="AH450" s="106">
        <v>19303400</v>
      </c>
      <c r="AI450" s="106" t="s">
        <v>3846</v>
      </c>
      <c r="AJ450" s="61" t="s">
        <v>4876</v>
      </c>
      <c r="AK450" s="58">
        <v>2019</v>
      </c>
    </row>
    <row r="451" spans="19:37" x14ac:dyDescent="0.25">
      <c r="S451" s="68" t="s">
        <v>2425</v>
      </c>
      <c r="T451" s="61" t="s">
        <v>2426</v>
      </c>
      <c r="AH451" s="106">
        <v>19303900</v>
      </c>
      <c r="AI451" s="106" t="s">
        <v>4877</v>
      </c>
      <c r="AJ451" s="61" t="s">
        <v>4878</v>
      </c>
      <c r="AK451" s="58">
        <v>2019</v>
      </c>
    </row>
    <row r="452" spans="19:37" x14ac:dyDescent="0.25">
      <c r="S452" s="68" t="s">
        <v>2427</v>
      </c>
      <c r="T452" s="61" t="s">
        <v>2428</v>
      </c>
      <c r="AH452" s="106">
        <v>19303901</v>
      </c>
      <c r="AI452" s="106" t="s">
        <v>3850</v>
      </c>
      <c r="AJ452" s="61" t="s">
        <v>4879</v>
      </c>
      <c r="AK452" s="58">
        <v>2010</v>
      </c>
    </row>
    <row r="453" spans="19:37" x14ac:dyDescent="0.25">
      <c r="S453" s="68" t="s">
        <v>2429</v>
      </c>
      <c r="T453" s="61" t="s">
        <v>2430</v>
      </c>
      <c r="AH453" s="106">
        <v>19303902</v>
      </c>
      <c r="AI453" s="106" t="s">
        <v>4880</v>
      </c>
      <c r="AJ453" s="61" t="s">
        <v>4881</v>
      </c>
      <c r="AK453" s="58">
        <v>2019</v>
      </c>
    </row>
    <row r="454" spans="19:37" x14ac:dyDescent="0.25">
      <c r="S454" s="68" t="s">
        <v>2431</v>
      </c>
      <c r="T454" s="61" t="s">
        <v>2432</v>
      </c>
      <c r="AH454" s="106">
        <v>19303903</v>
      </c>
      <c r="AI454" s="106" t="s">
        <v>4882</v>
      </c>
      <c r="AJ454" s="61" t="s">
        <v>4883</v>
      </c>
      <c r="AK454" s="58">
        <v>2019</v>
      </c>
    </row>
    <row r="455" spans="19:37" x14ac:dyDescent="0.25">
      <c r="S455" s="68" t="s">
        <v>2433</v>
      </c>
      <c r="T455" s="61" t="s">
        <v>2434</v>
      </c>
      <c r="AH455" s="106">
        <v>19304000</v>
      </c>
      <c r="AI455" s="106" t="s">
        <v>3851</v>
      </c>
      <c r="AJ455" s="61" t="s">
        <v>4434</v>
      </c>
      <c r="AK455" s="58">
        <v>2019</v>
      </c>
    </row>
    <row r="456" spans="19:37" x14ac:dyDescent="0.25">
      <c r="S456" s="68" t="s">
        <v>2435</v>
      </c>
      <c r="T456" s="61" t="s">
        <v>2436</v>
      </c>
      <c r="AH456" s="106">
        <v>19304100</v>
      </c>
      <c r="AI456" s="106" t="s">
        <v>3851</v>
      </c>
      <c r="AJ456" s="61" t="s">
        <v>4884</v>
      </c>
      <c r="AK456" s="58">
        <v>2019</v>
      </c>
    </row>
    <row r="457" spans="19:37" x14ac:dyDescent="0.25">
      <c r="S457" s="68" t="s">
        <v>2437</v>
      </c>
      <c r="T457" s="61" t="s">
        <v>2438</v>
      </c>
      <c r="AH457" s="106">
        <v>19305000</v>
      </c>
      <c r="AI457" s="106" t="s">
        <v>3852</v>
      </c>
      <c r="AJ457" s="61" t="s">
        <v>4434</v>
      </c>
      <c r="AK457" s="58">
        <v>2019</v>
      </c>
    </row>
    <row r="458" spans="19:37" x14ac:dyDescent="0.25">
      <c r="S458" s="68" t="s">
        <v>2439</v>
      </c>
      <c r="T458" s="61" t="s">
        <v>2440</v>
      </c>
      <c r="AH458" s="106">
        <v>19305100</v>
      </c>
      <c r="AI458" s="106" t="s">
        <v>3852</v>
      </c>
      <c r="AJ458" s="61" t="s">
        <v>4885</v>
      </c>
      <c r="AK458" s="58">
        <v>2019</v>
      </c>
    </row>
    <row r="459" spans="19:37" x14ac:dyDescent="0.25">
      <c r="S459" s="68" t="s">
        <v>2441</v>
      </c>
      <c r="T459" s="61" t="s">
        <v>2442</v>
      </c>
      <c r="AH459" s="106">
        <v>19309000</v>
      </c>
      <c r="AI459" s="106" t="s">
        <v>4886</v>
      </c>
      <c r="AJ459" s="61" t="s">
        <v>4434</v>
      </c>
      <c r="AK459" s="58">
        <v>2019</v>
      </c>
    </row>
    <row r="460" spans="19:37" x14ac:dyDescent="0.25">
      <c r="S460" s="68" t="s">
        <v>2443</v>
      </c>
      <c r="T460" s="61" t="s">
        <v>2444</v>
      </c>
      <c r="AH460" s="106">
        <v>19309100</v>
      </c>
      <c r="AI460" s="106" t="s">
        <v>4887</v>
      </c>
      <c r="AJ460" s="61" t="s">
        <v>4888</v>
      </c>
      <c r="AK460" s="58">
        <v>2019</v>
      </c>
    </row>
    <row r="461" spans="19:37" x14ac:dyDescent="0.25">
      <c r="S461" s="68" t="s">
        <v>2445</v>
      </c>
      <c r="T461" s="61" t="s">
        <v>2446</v>
      </c>
      <c r="AH461" s="106">
        <v>19309101</v>
      </c>
      <c r="AI461" s="106" t="s">
        <v>3853</v>
      </c>
      <c r="AJ461" s="61" t="s">
        <v>4889</v>
      </c>
      <c r="AK461" s="58">
        <v>2010</v>
      </c>
    </row>
    <row r="462" spans="19:37" x14ac:dyDescent="0.25">
      <c r="S462" s="68" t="s">
        <v>2447</v>
      </c>
      <c r="T462" s="61" t="s">
        <v>2448</v>
      </c>
      <c r="AH462" s="106">
        <v>19309102</v>
      </c>
      <c r="AI462" s="106" t="s">
        <v>3854</v>
      </c>
      <c r="AJ462" s="61" t="s">
        <v>4890</v>
      </c>
      <c r="AK462" s="58">
        <v>2010</v>
      </c>
    </row>
    <row r="463" spans="19:37" x14ac:dyDescent="0.25">
      <c r="S463" s="68" t="s">
        <v>2449</v>
      </c>
      <c r="T463" s="61" t="s">
        <v>2450</v>
      </c>
      <c r="AH463" s="106">
        <v>19309200</v>
      </c>
      <c r="AI463" s="106" t="s">
        <v>3855</v>
      </c>
      <c r="AJ463" s="61" t="s">
        <v>4891</v>
      </c>
      <c r="AK463" s="58">
        <v>2019</v>
      </c>
    </row>
    <row r="464" spans="19:37" x14ac:dyDescent="0.25">
      <c r="S464" s="68" t="s">
        <v>2451</v>
      </c>
      <c r="T464" s="61" t="s">
        <v>2452</v>
      </c>
      <c r="AH464" s="106">
        <v>19309300</v>
      </c>
      <c r="AI464" s="106" t="s">
        <v>3856</v>
      </c>
      <c r="AJ464" s="61" t="s">
        <v>4892</v>
      </c>
      <c r="AK464" s="58">
        <v>2019</v>
      </c>
    </row>
    <row r="465" spans="19:37" x14ac:dyDescent="0.25">
      <c r="S465" s="68" t="s">
        <v>2453</v>
      </c>
      <c r="T465" s="61" t="s">
        <v>2454</v>
      </c>
      <c r="AH465" s="106">
        <v>19309400</v>
      </c>
      <c r="AI465" s="106" t="s">
        <v>3857</v>
      </c>
      <c r="AJ465" s="61" t="s">
        <v>4893</v>
      </c>
      <c r="AK465" s="58">
        <v>2019</v>
      </c>
    </row>
    <row r="466" spans="19:37" x14ac:dyDescent="0.25">
      <c r="S466" s="68" t="s">
        <v>2455</v>
      </c>
      <c r="T466" s="61" t="s">
        <v>2456</v>
      </c>
      <c r="AH466" s="106">
        <v>19309900</v>
      </c>
      <c r="AI466" s="106" t="s">
        <v>4894</v>
      </c>
      <c r="AJ466" s="61" t="s">
        <v>4895</v>
      </c>
      <c r="AK466" s="58">
        <v>2019</v>
      </c>
    </row>
    <row r="467" spans="19:37" x14ac:dyDescent="0.25">
      <c r="S467" s="68" t="s">
        <v>2457</v>
      </c>
      <c r="T467" s="61" t="s">
        <v>2458</v>
      </c>
      <c r="AH467" s="106">
        <v>19309901</v>
      </c>
      <c r="AI467" s="106" t="s">
        <v>3858</v>
      </c>
      <c r="AJ467" s="61" t="s">
        <v>4896</v>
      </c>
      <c r="AK467" s="58">
        <v>2019</v>
      </c>
    </row>
    <row r="468" spans="19:37" x14ac:dyDescent="0.25">
      <c r="S468" s="68" t="s">
        <v>2459</v>
      </c>
      <c r="T468" s="61" t="s">
        <v>2460</v>
      </c>
      <c r="AH468" s="106">
        <v>19400000</v>
      </c>
      <c r="AI468" s="106" t="s">
        <v>4897</v>
      </c>
      <c r="AJ468" s="61" t="s">
        <v>4434</v>
      </c>
      <c r="AK468" s="58">
        <v>2019</v>
      </c>
    </row>
    <row r="469" spans="19:37" x14ac:dyDescent="0.25">
      <c r="S469" s="68" t="s">
        <v>2461</v>
      </c>
      <c r="T469" s="61" t="s">
        <v>2462</v>
      </c>
      <c r="AH469" s="106">
        <v>19401000</v>
      </c>
      <c r="AI469" s="106" t="s">
        <v>4898</v>
      </c>
      <c r="AJ469" s="61" t="s">
        <v>4434</v>
      </c>
      <c r="AK469" s="58">
        <v>2019</v>
      </c>
    </row>
    <row r="470" spans="19:37" x14ac:dyDescent="0.25">
      <c r="S470" s="68" t="s">
        <v>2463</v>
      </c>
      <c r="T470" s="61" t="s">
        <v>2464</v>
      </c>
      <c r="AH470" s="106">
        <v>19401100</v>
      </c>
      <c r="AI470" s="106" t="s">
        <v>4898</v>
      </c>
      <c r="AJ470" s="61" t="s">
        <v>4899</v>
      </c>
      <c r="AK470" s="58">
        <v>2010</v>
      </c>
    </row>
    <row r="471" spans="19:37" x14ac:dyDescent="0.25">
      <c r="S471" s="68" t="s">
        <v>2465</v>
      </c>
      <c r="T471" s="61" t="s">
        <v>2466</v>
      </c>
      <c r="AH471" s="106">
        <v>19401101</v>
      </c>
      <c r="AI471" s="106" t="s">
        <v>3859</v>
      </c>
      <c r="AJ471" s="61" t="s">
        <v>4900</v>
      </c>
      <c r="AK471" s="58">
        <v>2010</v>
      </c>
    </row>
    <row r="472" spans="19:37" x14ac:dyDescent="0.25">
      <c r="S472" s="68" t="s">
        <v>2467</v>
      </c>
      <c r="T472" s="61" t="s">
        <v>2468</v>
      </c>
      <c r="AH472" s="106">
        <v>19401102</v>
      </c>
      <c r="AI472" s="106" t="s">
        <v>3860</v>
      </c>
      <c r="AJ472" s="61" t="s">
        <v>4901</v>
      </c>
      <c r="AK472" s="58">
        <v>2010</v>
      </c>
    </row>
    <row r="473" spans="19:37" x14ac:dyDescent="0.25">
      <c r="S473" s="68" t="s">
        <v>2469</v>
      </c>
      <c r="T473" s="61" t="s">
        <v>2470</v>
      </c>
      <c r="AH473" s="106">
        <v>19401200</v>
      </c>
      <c r="AI473" s="106" t="s">
        <v>3859</v>
      </c>
      <c r="AJ473" s="61" t="s">
        <v>4902</v>
      </c>
      <c r="AK473" s="58">
        <v>2019</v>
      </c>
    </row>
    <row r="474" spans="19:37" x14ac:dyDescent="0.25">
      <c r="S474" s="68" t="s">
        <v>2471</v>
      </c>
      <c r="T474" s="61" t="s">
        <v>2472</v>
      </c>
      <c r="AH474" s="106">
        <v>19401201</v>
      </c>
      <c r="AI474" s="106" t="s">
        <v>3873</v>
      </c>
      <c r="AJ474" s="61" t="s">
        <v>4903</v>
      </c>
      <c r="AK474" s="58">
        <v>2019</v>
      </c>
    </row>
    <row r="475" spans="19:37" x14ac:dyDescent="0.25">
      <c r="S475" s="68" t="s">
        <v>2473</v>
      </c>
      <c r="T475" s="61" t="s">
        <v>2474</v>
      </c>
      <c r="AH475" s="106">
        <v>19401300</v>
      </c>
      <c r="AI475" s="106" t="s">
        <v>3860</v>
      </c>
      <c r="AJ475" s="61" t="s">
        <v>4904</v>
      </c>
      <c r="AK475" s="58">
        <v>2019</v>
      </c>
    </row>
    <row r="476" spans="19:37" x14ac:dyDescent="0.25">
      <c r="S476" s="68" t="s">
        <v>2475</v>
      </c>
      <c r="T476" s="61" t="s">
        <v>2476</v>
      </c>
      <c r="AH476" s="106">
        <v>19402000</v>
      </c>
      <c r="AI476" s="106" t="s">
        <v>3861</v>
      </c>
      <c r="AJ476" s="61" t="s">
        <v>4434</v>
      </c>
      <c r="AK476" s="58">
        <v>2019</v>
      </c>
    </row>
    <row r="477" spans="19:37" x14ac:dyDescent="0.25">
      <c r="S477" s="68" t="s">
        <v>2477</v>
      </c>
      <c r="T477" s="61" t="s">
        <v>2478</v>
      </c>
      <c r="AH477" s="106">
        <v>19402100</v>
      </c>
      <c r="AI477" s="106" t="s">
        <v>3861</v>
      </c>
      <c r="AJ477" s="61" t="s">
        <v>4905</v>
      </c>
      <c r="AK477" s="58">
        <v>2019</v>
      </c>
    </row>
    <row r="478" spans="19:37" x14ac:dyDescent="0.25">
      <c r="S478" s="68" t="s">
        <v>2479</v>
      </c>
      <c r="T478" s="61" t="s">
        <v>2480</v>
      </c>
      <c r="AH478" s="106">
        <v>19403000</v>
      </c>
      <c r="AI478" s="106" t="s">
        <v>3862</v>
      </c>
      <c r="AJ478" s="61" t="s">
        <v>4434</v>
      </c>
      <c r="AK478" s="58">
        <v>2019</v>
      </c>
    </row>
    <row r="479" spans="19:37" x14ac:dyDescent="0.25">
      <c r="S479" s="68" t="s">
        <v>2481</v>
      </c>
      <c r="T479" s="61" t="s">
        <v>2482</v>
      </c>
      <c r="AH479" s="106">
        <v>19403100</v>
      </c>
      <c r="AI479" s="106" t="s">
        <v>3862</v>
      </c>
      <c r="AJ479" s="61" t="s">
        <v>4906</v>
      </c>
      <c r="AK479" s="58">
        <v>2019</v>
      </c>
    </row>
    <row r="480" spans="19:37" x14ac:dyDescent="0.25">
      <c r="S480" s="68" t="s">
        <v>2483</v>
      </c>
      <c r="T480" s="61" t="s">
        <v>2484</v>
      </c>
      <c r="AH480" s="106">
        <v>19404000</v>
      </c>
      <c r="AI480" s="106" t="s">
        <v>4907</v>
      </c>
      <c r="AJ480" s="61" t="s">
        <v>4434</v>
      </c>
      <c r="AK480" s="58">
        <v>2019</v>
      </c>
    </row>
    <row r="481" spans="19:37" x14ac:dyDescent="0.25">
      <c r="S481" s="68" t="s">
        <v>2485</v>
      </c>
      <c r="T481" s="61" t="s">
        <v>2486</v>
      </c>
      <c r="AH481" s="106">
        <v>19404100</v>
      </c>
      <c r="AI481" s="106" t="s">
        <v>4908</v>
      </c>
      <c r="AJ481" s="61" t="s">
        <v>4909</v>
      </c>
      <c r="AK481" s="58">
        <v>2010</v>
      </c>
    </row>
    <row r="482" spans="19:37" x14ac:dyDescent="0.25">
      <c r="S482" s="68" t="s">
        <v>2487</v>
      </c>
      <c r="T482" s="61" t="s">
        <v>2488</v>
      </c>
      <c r="AH482" s="106">
        <v>19404101</v>
      </c>
      <c r="AI482" s="106" t="s">
        <v>3863</v>
      </c>
      <c r="AJ482" s="61" t="s">
        <v>4910</v>
      </c>
      <c r="AK482" s="58">
        <v>2010</v>
      </c>
    </row>
    <row r="483" spans="19:37" x14ac:dyDescent="0.25">
      <c r="S483" s="68" t="s">
        <v>2489</v>
      </c>
      <c r="T483" s="61" t="s">
        <v>2490</v>
      </c>
      <c r="AH483" s="106">
        <v>19404102</v>
      </c>
      <c r="AI483" s="106" t="s">
        <v>3864</v>
      </c>
      <c r="AJ483" s="61" t="s">
        <v>4911</v>
      </c>
      <c r="AK483" s="58">
        <v>2010</v>
      </c>
    </row>
    <row r="484" spans="19:37" x14ac:dyDescent="0.25">
      <c r="S484" s="68" t="s">
        <v>2491</v>
      </c>
      <c r="T484" s="61" t="s">
        <v>2492</v>
      </c>
      <c r="AH484" s="106">
        <v>19404200</v>
      </c>
      <c r="AI484" s="106" t="s">
        <v>3869</v>
      </c>
      <c r="AJ484" s="61" t="s">
        <v>4912</v>
      </c>
      <c r="AK484" s="58">
        <v>2019</v>
      </c>
    </row>
    <row r="485" spans="19:37" x14ac:dyDescent="0.25">
      <c r="S485" s="68" t="s">
        <v>2493</v>
      </c>
      <c r="T485" s="61" t="s">
        <v>2494</v>
      </c>
      <c r="AH485" s="106">
        <v>19404300</v>
      </c>
      <c r="AI485" s="106" t="s">
        <v>4913</v>
      </c>
      <c r="AJ485" s="61" t="s">
        <v>4914</v>
      </c>
      <c r="AK485" s="58">
        <v>2019</v>
      </c>
    </row>
    <row r="486" spans="19:37" x14ac:dyDescent="0.25">
      <c r="S486" s="68" t="s">
        <v>2495</v>
      </c>
      <c r="T486" s="61" t="s">
        <v>2496</v>
      </c>
      <c r="AH486" s="106">
        <v>19404400</v>
      </c>
      <c r="AI486" s="106" t="s">
        <v>4915</v>
      </c>
      <c r="AJ486" s="61" t="s">
        <v>4916</v>
      </c>
      <c r="AK486" s="58">
        <v>2019</v>
      </c>
    </row>
    <row r="487" spans="19:37" x14ac:dyDescent="0.25">
      <c r="S487" s="68" t="s">
        <v>2497</v>
      </c>
      <c r="T487" s="61" t="s">
        <v>2498</v>
      </c>
      <c r="AH487" s="106">
        <v>19405000</v>
      </c>
      <c r="AI487" s="106" t="s">
        <v>4917</v>
      </c>
      <c r="AJ487" s="61" t="s">
        <v>4434</v>
      </c>
      <c r="AK487" s="58">
        <v>2019</v>
      </c>
    </row>
    <row r="488" spans="19:37" x14ac:dyDescent="0.25">
      <c r="S488" s="68" t="s">
        <v>2499</v>
      </c>
      <c r="T488" s="61" t="s">
        <v>2500</v>
      </c>
      <c r="AH488" s="106">
        <v>19405100</v>
      </c>
      <c r="AI488" s="106" t="s">
        <v>4917</v>
      </c>
      <c r="AJ488" s="61" t="s">
        <v>4918</v>
      </c>
      <c r="AK488" s="58">
        <v>2019</v>
      </c>
    </row>
    <row r="489" spans="19:37" x14ac:dyDescent="0.25">
      <c r="S489" s="68" t="s">
        <v>2501</v>
      </c>
      <c r="T489" s="61" t="s">
        <v>2502</v>
      </c>
      <c r="AH489" s="106">
        <v>19405101</v>
      </c>
      <c r="AI489" s="106" t="s">
        <v>3865</v>
      </c>
      <c r="AJ489" s="61" t="s">
        <v>4919</v>
      </c>
      <c r="AK489" s="58">
        <v>2010</v>
      </c>
    </row>
    <row r="490" spans="19:37" x14ac:dyDescent="0.25">
      <c r="S490" s="68" t="s">
        <v>2503</v>
      </c>
      <c r="T490" s="61" t="s">
        <v>2504</v>
      </c>
      <c r="AH490" s="106">
        <v>19405102</v>
      </c>
      <c r="AI490" s="106" t="s">
        <v>3866</v>
      </c>
      <c r="AJ490" s="61" t="s">
        <v>4920</v>
      </c>
      <c r="AK490" s="58">
        <v>2019</v>
      </c>
    </row>
    <row r="491" spans="19:37" x14ac:dyDescent="0.25">
      <c r="S491" s="68" t="s">
        <v>2505</v>
      </c>
      <c r="T491" s="61" t="s">
        <v>2506</v>
      </c>
      <c r="AH491" s="106">
        <v>19406000</v>
      </c>
      <c r="AI491" s="106" t="s">
        <v>3867</v>
      </c>
      <c r="AJ491" s="61" t="s">
        <v>4434</v>
      </c>
      <c r="AK491" s="58">
        <v>2019</v>
      </c>
    </row>
    <row r="492" spans="19:37" x14ac:dyDescent="0.25">
      <c r="S492" s="68" t="s">
        <v>2507</v>
      </c>
      <c r="T492" s="61" t="s">
        <v>2508</v>
      </c>
      <c r="AH492" s="106">
        <v>19406100</v>
      </c>
      <c r="AI492" s="106" t="s">
        <v>3867</v>
      </c>
      <c r="AJ492" s="61" t="s">
        <v>4921</v>
      </c>
      <c r="AK492" s="58">
        <v>2019</v>
      </c>
    </row>
    <row r="493" spans="19:37" x14ac:dyDescent="0.25">
      <c r="S493" s="68" t="s">
        <v>2509</v>
      </c>
      <c r="T493" s="61" t="s">
        <v>2510</v>
      </c>
      <c r="AH493" s="106">
        <v>19406101</v>
      </c>
      <c r="AI493" s="106" t="s">
        <v>3868</v>
      </c>
      <c r="AJ493" s="61" t="s">
        <v>4922</v>
      </c>
      <c r="AK493" s="58">
        <v>2010</v>
      </c>
    </row>
    <row r="494" spans="19:37" x14ac:dyDescent="0.25">
      <c r="S494" s="68" t="s">
        <v>2511</v>
      </c>
      <c r="T494" s="61" t="s">
        <v>2512</v>
      </c>
      <c r="AH494" s="106">
        <v>19407000</v>
      </c>
      <c r="AI494" s="106" t="s">
        <v>3871</v>
      </c>
      <c r="AJ494" s="61" t="s">
        <v>4434</v>
      </c>
      <c r="AK494" s="58">
        <v>2019</v>
      </c>
    </row>
    <row r="495" spans="19:37" x14ac:dyDescent="0.25">
      <c r="S495" s="68" t="s">
        <v>2513</v>
      </c>
      <c r="T495" s="61" t="s">
        <v>2514</v>
      </c>
      <c r="AH495" s="106">
        <v>19407100</v>
      </c>
      <c r="AI495" s="106" t="s">
        <v>3871</v>
      </c>
      <c r="AJ495" s="61" t="s">
        <v>4923</v>
      </c>
      <c r="AK495" s="58">
        <v>2019</v>
      </c>
    </row>
    <row r="496" spans="19:37" x14ac:dyDescent="0.25">
      <c r="S496" s="68" t="s">
        <v>2705</v>
      </c>
      <c r="T496" s="61" t="s">
        <v>2706</v>
      </c>
      <c r="AH496" s="106">
        <v>19409000</v>
      </c>
      <c r="AI496" s="106" t="s">
        <v>4924</v>
      </c>
      <c r="AJ496" s="61" t="s">
        <v>4434</v>
      </c>
      <c r="AK496" s="58">
        <v>2019</v>
      </c>
    </row>
    <row r="497" spans="19:37" x14ac:dyDescent="0.25">
      <c r="S497" s="68" t="s">
        <v>2559</v>
      </c>
      <c r="T497" s="61" t="s">
        <v>2560</v>
      </c>
      <c r="AH497" s="106">
        <v>19409100</v>
      </c>
      <c r="AI497" s="106" t="s">
        <v>3869</v>
      </c>
      <c r="AJ497" s="61" t="s">
        <v>4912</v>
      </c>
      <c r="AK497" s="58">
        <v>2010</v>
      </c>
    </row>
    <row r="498" spans="19:37" x14ac:dyDescent="0.25">
      <c r="S498" s="68" t="s">
        <v>2707</v>
      </c>
      <c r="T498" s="61" t="s">
        <v>2708</v>
      </c>
      <c r="AH498" s="106">
        <v>19409200</v>
      </c>
      <c r="AI498" s="106" t="s">
        <v>3870</v>
      </c>
      <c r="AJ498" s="61" t="s">
        <v>4925</v>
      </c>
      <c r="AK498" s="58">
        <v>2019</v>
      </c>
    </row>
    <row r="499" spans="19:37" x14ac:dyDescent="0.25">
      <c r="S499" s="68" t="s">
        <v>2709</v>
      </c>
      <c r="T499" s="61" t="s">
        <v>2710</v>
      </c>
      <c r="AH499" s="106">
        <v>19409300</v>
      </c>
      <c r="AI499" s="106" t="s">
        <v>3871</v>
      </c>
      <c r="AJ499" s="61" t="s">
        <v>4926</v>
      </c>
      <c r="AK499" s="58">
        <v>2010</v>
      </c>
    </row>
    <row r="500" spans="19:37" x14ac:dyDescent="0.25">
      <c r="S500" s="68" t="s">
        <v>2515</v>
      </c>
      <c r="T500" s="61" t="s">
        <v>2516</v>
      </c>
      <c r="AH500" s="106">
        <v>19409900</v>
      </c>
      <c r="AI500" s="106" t="s">
        <v>4927</v>
      </c>
      <c r="AJ500" s="61" t="s">
        <v>4928</v>
      </c>
      <c r="AK500" s="58">
        <v>2019</v>
      </c>
    </row>
    <row r="501" spans="19:37" x14ac:dyDescent="0.25">
      <c r="S501" s="68" t="s">
        <v>2541</v>
      </c>
      <c r="T501" s="61" t="s">
        <v>2542</v>
      </c>
      <c r="AH501" s="106">
        <v>19409901</v>
      </c>
      <c r="AI501" s="106" t="s">
        <v>3872</v>
      </c>
      <c r="AJ501" s="61" t="s">
        <v>4929</v>
      </c>
      <c r="AK501" s="58">
        <v>2019</v>
      </c>
    </row>
    <row r="502" spans="19:37" x14ac:dyDescent="0.25">
      <c r="S502" s="68" t="s">
        <v>2543</v>
      </c>
      <c r="T502" s="61" t="s">
        <v>2544</v>
      </c>
      <c r="AH502" s="106">
        <v>19409902</v>
      </c>
      <c r="AI502" s="106" t="s">
        <v>3873</v>
      </c>
      <c r="AJ502" s="61" t="s">
        <v>4903</v>
      </c>
      <c r="AK502" s="58">
        <v>2010</v>
      </c>
    </row>
    <row r="503" spans="19:37" x14ac:dyDescent="0.25">
      <c r="S503" s="68" t="s">
        <v>2701</v>
      </c>
      <c r="T503" s="61" t="s">
        <v>2702</v>
      </c>
      <c r="AH503" s="106">
        <v>19409903</v>
      </c>
      <c r="AI503" s="106" t="s">
        <v>3874</v>
      </c>
      <c r="AJ503" s="61" t="s">
        <v>4930</v>
      </c>
      <c r="AK503" s="58">
        <v>2019</v>
      </c>
    </row>
    <row r="504" spans="19:37" x14ac:dyDescent="0.25">
      <c r="S504" s="68" t="s">
        <v>599</v>
      </c>
      <c r="T504" s="61" t="s">
        <v>600</v>
      </c>
      <c r="AH504" s="106">
        <v>19500000</v>
      </c>
      <c r="AI504" s="106" t="s">
        <v>4931</v>
      </c>
      <c r="AJ504" s="61" t="s">
        <v>4434</v>
      </c>
      <c r="AK504" s="58">
        <v>2019</v>
      </c>
    </row>
    <row r="505" spans="19:37" x14ac:dyDescent="0.25">
      <c r="S505" s="68" t="s">
        <v>2655</v>
      </c>
      <c r="T505" s="61" t="s">
        <v>2656</v>
      </c>
      <c r="AH505" s="106">
        <v>19501000</v>
      </c>
      <c r="AI505" s="106" t="s">
        <v>4931</v>
      </c>
      <c r="AJ505" s="61" t="s">
        <v>4434</v>
      </c>
      <c r="AK505" s="58">
        <v>2019</v>
      </c>
    </row>
    <row r="506" spans="19:37" x14ac:dyDescent="0.25">
      <c r="S506" s="68" t="s">
        <v>2657</v>
      </c>
      <c r="T506" s="61" t="s">
        <v>2658</v>
      </c>
      <c r="AH506" s="106">
        <v>19501100</v>
      </c>
      <c r="AI506" s="106" t="s">
        <v>4079</v>
      </c>
      <c r="AJ506" s="61" t="s">
        <v>4932</v>
      </c>
      <c r="AK506" s="58">
        <v>2019</v>
      </c>
    </row>
    <row r="507" spans="19:37" x14ac:dyDescent="0.25">
      <c r="S507" s="68" t="s">
        <v>2659</v>
      </c>
      <c r="T507" s="61" t="s">
        <v>2660</v>
      </c>
      <c r="AH507" s="106">
        <v>19501200</v>
      </c>
      <c r="AI507" s="106" t="s">
        <v>4080</v>
      </c>
      <c r="AJ507" s="61" t="s">
        <v>4933</v>
      </c>
      <c r="AK507" s="58">
        <v>2019</v>
      </c>
    </row>
    <row r="508" spans="19:37" x14ac:dyDescent="0.25">
      <c r="S508" s="68" t="s">
        <v>2661</v>
      </c>
      <c r="T508" s="61" t="s">
        <v>2662</v>
      </c>
      <c r="AH508" s="106">
        <v>21100000</v>
      </c>
      <c r="AI508" s="106" t="s">
        <v>4934</v>
      </c>
      <c r="AJ508" s="61" t="s">
        <v>4434</v>
      </c>
      <c r="AK508" s="58">
        <v>2019</v>
      </c>
    </row>
    <row r="509" spans="19:37" x14ac:dyDescent="0.25">
      <c r="S509" s="68" t="s">
        <v>2763</v>
      </c>
      <c r="T509" s="61" t="s">
        <v>2764</v>
      </c>
      <c r="AH509" s="106">
        <v>21101000</v>
      </c>
      <c r="AI509" s="106" t="s">
        <v>4935</v>
      </c>
      <c r="AJ509" s="61" t="s">
        <v>4434</v>
      </c>
      <c r="AK509" s="58">
        <v>2019</v>
      </c>
    </row>
    <row r="510" spans="19:37" x14ac:dyDescent="0.25">
      <c r="S510" s="68" t="s">
        <v>2765</v>
      </c>
      <c r="T510" s="61" t="s">
        <v>2766</v>
      </c>
      <c r="AH510" s="106">
        <v>21101100</v>
      </c>
      <c r="AI510" s="106" t="s">
        <v>3875</v>
      </c>
      <c r="AJ510" s="61" t="s">
        <v>4936</v>
      </c>
      <c r="AK510" s="58">
        <v>2019</v>
      </c>
    </row>
    <row r="511" spans="19:37" x14ac:dyDescent="0.25">
      <c r="S511" s="68" t="s">
        <v>875</v>
      </c>
      <c r="T511" s="61" t="s">
        <v>876</v>
      </c>
      <c r="AH511" s="106">
        <v>21101200</v>
      </c>
      <c r="AI511" s="106" t="s">
        <v>4937</v>
      </c>
      <c r="AJ511" s="61" t="s">
        <v>4938</v>
      </c>
      <c r="AK511" s="58">
        <v>2019</v>
      </c>
    </row>
    <row r="512" spans="19:37" x14ac:dyDescent="0.25">
      <c r="S512" s="68" t="s">
        <v>2767</v>
      </c>
      <c r="T512" s="61" t="s">
        <v>2768</v>
      </c>
      <c r="AH512" s="106">
        <v>21101300</v>
      </c>
      <c r="AI512" s="106" t="s">
        <v>3876</v>
      </c>
      <c r="AJ512" s="61" t="s">
        <v>4939</v>
      </c>
      <c r="AK512" s="58">
        <v>2019</v>
      </c>
    </row>
    <row r="513" spans="19:37" x14ac:dyDescent="0.25">
      <c r="S513" s="68" t="s">
        <v>2663</v>
      </c>
      <c r="T513" s="61" t="s">
        <v>2664</v>
      </c>
      <c r="AH513" s="106">
        <v>21101400</v>
      </c>
      <c r="AI513" s="106" t="s">
        <v>3877</v>
      </c>
      <c r="AJ513" s="61" t="s">
        <v>4940</v>
      </c>
      <c r="AK513" s="58">
        <v>2019</v>
      </c>
    </row>
    <row r="514" spans="19:37" x14ac:dyDescent="0.25">
      <c r="S514" s="68" t="s">
        <v>1393</v>
      </c>
      <c r="T514" s="61" t="s">
        <v>1394</v>
      </c>
      <c r="AH514" s="106">
        <v>21101500</v>
      </c>
      <c r="AI514" s="106" t="s">
        <v>3878</v>
      </c>
      <c r="AJ514" s="61" t="s">
        <v>4941</v>
      </c>
      <c r="AK514" s="58">
        <v>2019</v>
      </c>
    </row>
    <row r="515" spans="19:37" x14ac:dyDescent="0.25">
      <c r="S515" s="68" t="s">
        <v>2665</v>
      </c>
      <c r="T515" s="61" t="s">
        <v>2666</v>
      </c>
      <c r="AH515" s="106">
        <v>21101900</v>
      </c>
      <c r="AI515" s="106" t="s">
        <v>3879</v>
      </c>
      <c r="AJ515" s="61" t="s">
        <v>4942</v>
      </c>
      <c r="AK515" s="58">
        <v>2019</v>
      </c>
    </row>
    <row r="516" spans="19:37" x14ac:dyDescent="0.25">
      <c r="S516" s="68" t="s">
        <v>2545</v>
      </c>
      <c r="T516" s="61" t="s">
        <v>2546</v>
      </c>
      <c r="AH516" s="106">
        <v>21102000</v>
      </c>
      <c r="AI516" s="106" t="s">
        <v>4943</v>
      </c>
      <c r="AJ516" s="61" t="s">
        <v>4434</v>
      </c>
      <c r="AK516" s="58">
        <v>2019</v>
      </c>
    </row>
    <row r="517" spans="19:37" x14ac:dyDescent="0.25">
      <c r="S517" s="68" t="s">
        <v>2667</v>
      </c>
      <c r="T517" s="61" t="s">
        <v>2668</v>
      </c>
      <c r="AH517" s="106">
        <v>21102100</v>
      </c>
      <c r="AI517" s="106" t="s">
        <v>3880</v>
      </c>
      <c r="AJ517" s="61" t="s">
        <v>4944</v>
      </c>
      <c r="AK517" s="58">
        <v>2019</v>
      </c>
    </row>
    <row r="518" spans="19:37" x14ac:dyDescent="0.25">
      <c r="S518" s="68" t="s">
        <v>2669</v>
      </c>
      <c r="T518" s="61" t="s">
        <v>2670</v>
      </c>
      <c r="AH518" s="106">
        <v>21102200</v>
      </c>
      <c r="AI518" s="106" t="s">
        <v>3881</v>
      </c>
      <c r="AJ518" s="61" t="s">
        <v>4945</v>
      </c>
      <c r="AK518" s="58">
        <v>2019</v>
      </c>
    </row>
    <row r="519" spans="19:37" x14ac:dyDescent="0.25">
      <c r="S519" s="68" t="s">
        <v>2671</v>
      </c>
      <c r="T519" s="61" t="s">
        <v>2672</v>
      </c>
      <c r="AH519" s="106">
        <v>21102300</v>
      </c>
      <c r="AI519" s="106" t="s">
        <v>3882</v>
      </c>
      <c r="AJ519" s="61" t="s">
        <v>4946</v>
      </c>
      <c r="AK519" s="58">
        <v>2019</v>
      </c>
    </row>
    <row r="520" spans="19:37" x14ac:dyDescent="0.25">
      <c r="S520" s="68" t="s">
        <v>2547</v>
      </c>
      <c r="T520" s="61" t="s">
        <v>2548</v>
      </c>
      <c r="AH520" s="106">
        <v>21102900</v>
      </c>
      <c r="AI520" s="106" t="s">
        <v>3883</v>
      </c>
      <c r="AJ520" s="61" t="s">
        <v>4947</v>
      </c>
      <c r="AK520" s="58">
        <v>2019</v>
      </c>
    </row>
    <row r="521" spans="19:37" x14ac:dyDescent="0.25">
      <c r="S521" s="68" t="s">
        <v>3313</v>
      </c>
      <c r="T521" s="61" t="s">
        <v>3314</v>
      </c>
      <c r="AH521" s="106">
        <v>21109000</v>
      </c>
      <c r="AI521" s="106" t="s">
        <v>4948</v>
      </c>
      <c r="AJ521" s="61" t="s">
        <v>4434</v>
      </c>
      <c r="AK521" s="58">
        <v>2019</v>
      </c>
    </row>
    <row r="522" spans="19:37" x14ac:dyDescent="0.25">
      <c r="S522" s="68" t="s">
        <v>1805</v>
      </c>
      <c r="T522" s="61" t="s">
        <v>1806</v>
      </c>
      <c r="AH522" s="106">
        <v>21109100</v>
      </c>
      <c r="AI522" s="106" t="s">
        <v>4949</v>
      </c>
      <c r="AJ522" s="61" t="s">
        <v>4950</v>
      </c>
      <c r="AK522" s="58">
        <v>2019</v>
      </c>
    </row>
    <row r="523" spans="19:37" x14ac:dyDescent="0.25">
      <c r="S523" s="68" t="s">
        <v>2673</v>
      </c>
      <c r="T523" s="61" t="s">
        <v>2674</v>
      </c>
      <c r="AH523" s="106">
        <v>21109200</v>
      </c>
      <c r="AI523" s="106" t="s">
        <v>3884</v>
      </c>
      <c r="AJ523" s="61" t="s">
        <v>4951</v>
      </c>
      <c r="AK523" s="58">
        <v>2019</v>
      </c>
    </row>
    <row r="524" spans="19:37" x14ac:dyDescent="0.25">
      <c r="S524" s="68" t="s">
        <v>2689</v>
      </c>
      <c r="T524" s="61" t="s">
        <v>2690</v>
      </c>
      <c r="AH524" s="106">
        <v>21109300</v>
      </c>
      <c r="AI524" s="106" t="s">
        <v>3885</v>
      </c>
      <c r="AJ524" s="61" t="s">
        <v>4952</v>
      </c>
      <c r="AK524" s="58">
        <v>2019</v>
      </c>
    </row>
    <row r="525" spans="19:37" x14ac:dyDescent="0.25">
      <c r="S525" s="68" t="s">
        <v>2691</v>
      </c>
      <c r="T525" s="61" t="s">
        <v>2692</v>
      </c>
      <c r="AH525" s="106">
        <v>21109400</v>
      </c>
      <c r="AI525" s="106" t="s">
        <v>3886</v>
      </c>
      <c r="AJ525" s="61" t="s">
        <v>4953</v>
      </c>
      <c r="AK525" s="58">
        <v>2019</v>
      </c>
    </row>
    <row r="526" spans="19:37" x14ac:dyDescent="0.25">
      <c r="S526" s="68" t="s">
        <v>601</v>
      </c>
      <c r="T526" s="61" t="s">
        <v>602</v>
      </c>
      <c r="AH526" s="106">
        <v>21109900</v>
      </c>
      <c r="AI526" s="106" t="s">
        <v>3887</v>
      </c>
      <c r="AJ526" s="61" t="s">
        <v>4954</v>
      </c>
      <c r="AK526" s="58">
        <v>2019</v>
      </c>
    </row>
    <row r="527" spans="19:37" x14ac:dyDescent="0.25">
      <c r="S527" s="68" t="s">
        <v>2693</v>
      </c>
      <c r="T527" s="61" t="s">
        <v>2694</v>
      </c>
      <c r="AH527" s="106">
        <v>21200000</v>
      </c>
      <c r="AI527" s="106" t="s">
        <v>4955</v>
      </c>
      <c r="AJ527" s="61" t="s">
        <v>4434</v>
      </c>
      <c r="AK527" s="58">
        <v>2019</v>
      </c>
    </row>
    <row r="528" spans="19:37" x14ac:dyDescent="0.25">
      <c r="S528" s="68" t="s">
        <v>2207</v>
      </c>
      <c r="T528" s="61" t="s">
        <v>2208</v>
      </c>
      <c r="AH528" s="106">
        <v>21201000</v>
      </c>
      <c r="AI528" s="106" t="s">
        <v>3888</v>
      </c>
      <c r="AJ528" s="61" t="s">
        <v>4434</v>
      </c>
      <c r="AK528" s="58">
        <v>2019</v>
      </c>
    </row>
    <row r="529" spans="19:37" x14ac:dyDescent="0.25">
      <c r="S529" s="68" t="s">
        <v>1833</v>
      </c>
      <c r="T529" s="61" t="s">
        <v>1834</v>
      </c>
      <c r="AH529" s="106">
        <v>21201100</v>
      </c>
      <c r="AI529" s="106" t="s">
        <v>3888</v>
      </c>
      <c r="AJ529" s="61" t="s">
        <v>4956</v>
      </c>
      <c r="AK529" s="58">
        <v>2019</v>
      </c>
    </row>
    <row r="530" spans="19:37" x14ac:dyDescent="0.25">
      <c r="S530" s="68" t="s">
        <v>1835</v>
      </c>
      <c r="T530" s="61" t="s">
        <v>1836</v>
      </c>
      <c r="AH530" s="106">
        <v>21202000</v>
      </c>
      <c r="AI530" s="106" t="s">
        <v>3889</v>
      </c>
      <c r="AJ530" s="61" t="s">
        <v>4434</v>
      </c>
      <c r="AK530" s="58">
        <v>2019</v>
      </c>
    </row>
    <row r="531" spans="19:37" x14ac:dyDescent="0.25">
      <c r="S531" s="68" t="s">
        <v>1837</v>
      </c>
      <c r="T531" s="61" t="s">
        <v>1838</v>
      </c>
      <c r="AH531" s="106">
        <v>21202100</v>
      </c>
      <c r="AI531" s="106" t="s">
        <v>3889</v>
      </c>
      <c r="AJ531" s="61" t="s">
        <v>4957</v>
      </c>
      <c r="AK531" s="58">
        <v>2019</v>
      </c>
    </row>
    <row r="532" spans="19:37" x14ac:dyDescent="0.25">
      <c r="S532" s="68" t="s">
        <v>1839</v>
      </c>
      <c r="T532" s="61" t="s">
        <v>1840</v>
      </c>
      <c r="AH532" s="106">
        <v>21209000</v>
      </c>
      <c r="AI532" s="106" t="s">
        <v>4958</v>
      </c>
      <c r="AJ532" s="61" t="s">
        <v>4434</v>
      </c>
      <c r="AK532" s="58">
        <v>2019</v>
      </c>
    </row>
    <row r="533" spans="19:37" x14ac:dyDescent="0.25">
      <c r="S533" s="68" t="s">
        <v>1841</v>
      </c>
      <c r="T533" s="61" t="s">
        <v>1842</v>
      </c>
      <c r="AH533" s="106">
        <v>21209900</v>
      </c>
      <c r="AI533" s="106" t="s">
        <v>3890</v>
      </c>
      <c r="AJ533" s="61" t="s">
        <v>4959</v>
      </c>
      <c r="AK533" s="58">
        <v>2019</v>
      </c>
    </row>
    <row r="534" spans="19:37" x14ac:dyDescent="0.25">
      <c r="S534" s="68" t="s">
        <v>1843</v>
      </c>
      <c r="T534" s="61" t="s">
        <v>1844</v>
      </c>
      <c r="AH534" s="106">
        <v>23100000</v>
      </c>
      <c r="AI534" s="106" t="s">
        <v>4960</v>
      </c>
      <c r="AJ534" s="61" t="s">
        <v>4434</v>
      </c>
      <c r="AK534" s="58">
        <v>2019</v>
      </c>
    </row>
    <row r="535" spans="19:37" x14ac:dyDescent="0.25">
      <c r="S535" s="68" t="s">
        <v>1845</v>
      </c>
      <c r="T535" s="61" t="s">
        <v>1846</v>
      </c>
      <c r="AH535" s="106">
        <v>23101000</v>
      </c>
      <c r="AI535" s="106" t="s">
        <v>4961</v>
      </c>
      <c r="AJ535" s="61" t="s">
        <v>4434</v>
      </c>
      <c r="AK535" s="58">
        <v>2019</v>
      </c>
    </row>
    <row r="536" spans="19:37" x14ac:dyDescent="0.25">
      <c r="S536" s="68" t="s">
        <v>1847</v>
      </c>
      <c r="T536" s="61" t="s">
        <v>1848</v>
      </c>
      <c r="AH536" s="106">
        <v>23101100</v>
      </c>
      <c r="AI536" s="106" t="s">
        <v>3891</v>
      </c>
      <c r="AJ536" s="61" t="s">
        <v>4962</v>
      </c>
      <c r="AK536" s="58">
        <v>2019</v>
      </c>
    </row>
    <row r="537" spans="19:37" x14ac:dyDescent="0.25">
      <c r="S537" s="68" t="s">
        <v>1849</v>
      </c>
      <c r="T537" s="61" t="s">
        <v>1850</v>
      </c>
      <c r="AH537" s="106">
        <v>23101200</v>
      </c>
      <c r="AI537" s="106" t="s">
        <v>3892</v>
      </c>
      <c r="AJ537" s="61" t="s">
        <v>4963</v>
      </c>
      <c r="AK537" s="58">
        <v>2019</v>
      </c>
    </row>
    <row r="538" spans="19:37" x14ac:dyDescent="0.25">
      <c r="S538" s="68" t="s">
        <v>1851</v>
      </c>
      <c r="T538" s="61" t="s">
        <v>1852</v>
      </c>
      <c r="AH538" s="106">
        <v>23102000</v>
      </c>
      <c r="AI538" s="106" t="s">
        <v>4964</v>
      </c>
      <c r="AJ538" s="61" t="s">
        <v>4434</v>
      </c>
      <c r="AK538" s="58">
        <v>2019</v>
      </c>
    </row>
    <row r="539" spans="19:37" x14ac:dyDescent="0.25">
      <c r="S539" s="68" t="s">
        <v>1853</v>
      </c>
      <c r="T539" s="61" t="s">
        <v>1854</v>
      </c>
      <c r="AH539" s="106">
        <v>23102100</v>
      </c>
      <c r="AI539" s="106" t="s">
        <v>3893</v>
      </c>
      <c r="AJ539" s="61" t="s">
        <v>4965</v>
      </c>
      <c r="AK539" s="58">
        <v>2019</v>
      </c>
    </row>
    <row r="540" spans="19:37" x14ac:dyDescent="0.25">
      <c r="S540" s="68" t="s">
        <v>1855</v>
      </c>
      <c r="T540" s="61" t="s">
        <v>1856</v>
      </c>
      <c r="AH540" s="106">
        <v>23102200</v>
      </c>
      <c r="AI540" s="106" t="s">
        <v>3894</v>
      </c>
      <c r="AJ540" s="61" t="s">
        <v>4966</v>
      </c>
      <c r="AK540" s="58">
        <v>2019</v>
      </c>
    </row>
    <row r="541" spans="19:37" x14ac:dyDescent="0.25">
      <c r="S541" s="68" t="s">
        <v>1857</v>
      </c>
      <c r="T541" s="61" t="s">
        <v>1858</v>
      </c>
      <c r="AH541" s="106">
        <v>23102300</v>
      </c>
      <c r="AI541" s="106" t="s">
        <v>3895</v>
      </c>
      <c r="AJ541" s="61" t="s">
        <v>4967</v>
      </c>
      <c r="AK541" s="58">
        <v>2019</v>
      </c>
    </row>
    <row r="542" spans="19:37" x14ac:dyDescent="0.25">
      <c r="S542" s="68" t="s">
        <v>1859</v>
      </c>
      <c r="T542" s="61" t="s">
        <v>1860</v>
      </c>
      <c r="AH542" s="106">
        <v>23200000</v>
      </c>
      <c r="AI542" s="106" t="s">
        <v>4968</v>
      </c>
      <c r="AJ542" s="61" t="s">
        <v>4434</v>
      </c>
      <c r="AK542" s="58">
        <v>2019</v>
      </c>
    </row>
    <row r="543" spans="19:37" x14ac:dyDescent="0.25">
      <c r="S543" s="68" t="s">
        <v>3357</v>
      </c>
      <c r="T543" s="61" t="s">
        <v>3358</v>
      </c>
      <c r="AH543" s="106">
        <v>23201000</v>
      </c>
      <c r="AI543" s="106" t="s">
        <v>3896</v>
      </c>
      <c r="AJ543" s="61" t="s">
        <v>4434</v>
      </c>
      <c r="AK543" s="58">
        <v>2019</v>
      </c>
    </row>
    <row r="544" spans="19:37" x14ac:dyDescent="0.25">
      <c r="S544" s="68" t="s">
        <v>1861</v>
      </c>
      <c r="T544" s="61" t="s">
        <v>1862</v>
      </c>
      <c r="AH544" s="106">
        <v>23201100</v>
      </c>
      <c r="AI544" s="106" t="s">
        <v>3896</v>
      </c>
      <c r="AJ544" s="61" t="s">
        <v>4969</v>
      </c>
      <c r="AK544" s="58">
        <v>2019</v>
      </c>
    </row>
    <row r="545" spans="19:37" x14ac:dyDescent="0.25">
      <c r="S545" s="68" t="s">
        <v>1863</v>
      </c>
      <c r="T545" s="61" t="s">
        <v>1864</v>
      </c>
      <c r="AH545" s="106">
        <v>23209000</v>
      </c>
      <c r="AI545" s="106" t="s">
        <v>4970</v>
      </c>
      <c r="AJ545" s="61" t="s">
        <v>4434</v>
      </c>
      <c r="AK545" s="58">
        <v>2019</v>
      </c>
    </row>
    <row r="546" spans="19:37" x14ac:dyDescent="0.25">
      <c r="S546" s="68" t="s">
        <v>2337</v>
      </c>
      <c r="T546" s="61" t="s">
        <v>2338</v>
      </c>
      <c r="AH546" s="106">
        <v>23209100</v>
      </c>
      <c r="AI546" s="106" t="s">
        <v>3897</v>
      </c>
      <c r="AJ546" s="61" t="s">
        <v>4971</v>
      </c>
      <c r="AK546" s="58">
        <v>2010</v>
      </c>
    </row>
    <row r="547" spans="19:37" x14ac:dyDescent="0.25">
      <c r="S547" s="68" t="s">
        <v>2339</v>
      </c>
      <c r="T547" s="61" t="s">
        <v>2340</v>
      </c>
      <c r="AH547" s="106">
        <v>23209300</v>
      </c>
      <c r="AI547" s="106" t="s">
        <v>3898</v>
      </c>
      <c r="AJ547" s="61" t="s">
        <v>4972</v>
      </c>
      <c r="AK547" s="58">
        <v>2019</v>
      </c>
    </row>
    <row r="548" spans="19:37" x14ac:dyDescent="0.25">
      <c r="S548" s="68" t="s">
        <v>2341</v>
      </c>
      <c r="T548" s="61" t="s">
        <v>2342</v>
      </c>
      <c r="AH548" s="106">
        <v>23209900</v>
      </c>
      <c r="AI548" s="106" t="s">
        <v>3899</v>
      </c>
      <c r="AJ548" s="61" t="s">
        <v>4973</v>
      </c>
      <c r="AK548" s="58">
        <v>2019</v>
      </c>
    </row>
    <row r="549" spans="19:37" x14ac:dyDescent="0.25">
      <c r="S549" s="68" t="s">
        <v>2343</v>
      </c>
      <c r="T549" s="61" t="s">
        <v>2344</v>
      </c>
      <c r="AH549" s="106">
        <v>25100000</v>
      </c>
      <c r="AI549" s="106" t="s">
        <v>4974</v>
      </c>
      <c r="AJ549" s="61" t="s">
        <v>4434</v>
      </c>
      <c r="AK549" s="58">
        <v>2019</v>
      </c>
    </row>
    <row r="550" spans="19:37" x14ac:dyDescent="0.25">
      <c r="S550" s="68" t="s">
        <v>2345</v>
      </c>
      <c r="T550" s="61" t="s">
        <v>2346</v>
      </c>
      <c r="AH550" s="106">
        <v>25101000</v>
      </c>
      <c r="AI550" s="106" t="s">
        <v>3900</v>
      </c>
      <c r="AJ550" s="61" t="s">
        <v>4434</v>
      </c>
      <c r="AK550" s="58">
        <v>2019</v>
      </c>
    </row>
    <row r="551" spans="19:37" x14ac:dyDescent="0.25">
      <c r="S551" s="68" t="s">
        <v>2347</v>
      </c>
      <c r="T551" s="61" t="s">
        <v>2348</v>
      </c>
      <c r="AH551" s="106">
        <v>25101100</v>
      </c>
      <c r="AI551" s="106" t="s">
        <v>3900</v>
      </c>
      <c r="AJ551" s="61" t="s">
        <v>4975</v>
      </c>
      <c r="AK551" s="58">
        <v>2019</v>
      </c>
    </row>
    <row r="552" spans="19:37" x14ac:dyDescent="0.25">
      <c r="S552" s="68" t="s">
        <v>2349</v>
      </c>
      <c r="T552" s="61" t="s">
        <v>2350</v>
      </c>
      <c r="AH552" s="106">
        <v>25102000</v>
      </c>
      <c r="AI552" s="106" t="s">
        <v>4976</v>
      </c>
      <c r="AJ552" s="61" t="s">
        <v>4434</v>
      </c>
      <c r="AK552" s="58">
        <v>2019</v>
      </c>
    </row>
    <row r="553" spans="19:37" x14ac:dyDescent="0.25">
      <c r="S553" s="68" t="s">
        <v>2351</v>
      </c>
      <c r="T553" s="61" t="s">
        <v>2352</v>
      </c>
      <c r="AH553" s="106">
        <v>25102100</v>
      </c>
      <c r="AI553" s="106" t="s">
        <v>3901</v>
      </c>
      <c r="AJ553" s="61" t="s">
        <v>4977</v>
      </c>
      <c r="AK553" s="58">
        <v>2019</v>
      </c>
    </row>
    <row r="554" spans="19:37" x14ac:dyDescent="0.25">
      <c r="S554" s="68" t="s">
        <v>2353</v>
      </c>
      <c r="T554" s="61" t="s">
        <v>2354</v>
      </c>
      <c r="AH554" s="106">
        <v>25102200</v>
      </c>
      <c r="AI554" s="106" t="s">
        <v>3902</v>
      </c>
      <c r="AJ554" s="61" t="s">
        <v>4978</v>
      </c>
      <c r="AK554" s="58">
        <v>2019</v>
      </c>
    </row>
    <row r="555" spans="19:37" x14ac:dyDescent="0.25">
      <c r="S555" s="68" t="s">
        <v>2355</v>
      </c>
      <c r="T555" s="61" t="s">
        <v>2356</v>
      </c>
      <c r="AH555" s="106">
        <v>25103000</v>
      </c>
      <c r="AI555" s="106" t="s">
        <v>4979</v>
      </c>
      <c r="AJ555" s="61" t="s">
        <v>4434</v>
      </c>
      <c r="AK555" s="58">
        <v>2019</v>
      </c>
    </row>
    <row r="556" spans="19:37" x14ac:dyDescent="0.25">
      <c r="S556" s="68" t="s">
        <v>2357</v>
      </c>
      <c r="T556" s="61" t="s">
        <v>2358</v>
      </c>
      <c r="AH556" s="106">
        <v>25103100</v>
      </c>
      <c r="AI556" s="106" t="s">
        <v>3903</v>
      </c>
      <c r="AJ556" s="61" t="s">
        <v>4980</v>
      </c>
      <c r="AK556" s="58">
        <v>2019</v>
      </c>
    </row>
    <row r="557" spans="19:37" x14ac:dyDescent="0.25">
      <c r="S557" s="68" t="s">
        <v>2359</v>
      </c>
      <c r="T557" s="61" t="s">
        <v>2360</v>
      </c>
      <c r="AH557" s="106">
        <v>25103200</v>
      </c>
      <c r="AI557" s="106" t="s">
        <v>3904</v>
      </c>
      <c r="AJ557" s="61" t="s">
        <v>4981</v>
      </c>
      <c r="AK557" s="58">
        <v>2019</v>
      </c>
    </row>
    <row r="558" spans="19:37" x14ac:dyDescent="0.25">
      <c r="S558" s="68" t="s">
        <v>2361</v>
      </c>
      <c r="T558" s="61" t="s">
        <v>2362</v>
      </c>
      <c r="AH558" s="106">
        <v>25104000</v>
      </c>
      <c r="AI558" s="106" t="s">
        <v>4982</v>
      </c>
      <c r="AJ558" s="61" t="s">
        <v>4434</v>
      </c>
      <c r="AK558" s="58">
        <v>2019</v>
      </c>
    </row>
    <row r="559" spans="19:37" x14ac:dyDescent="0.25">
      <c r="S559" s="68" t="s">
        <v>2561</v>
      </c>
      <c r="T559" s="61" t="s">
        <v>2562</v>
      </c>
      <c r="AH559" s="106">
        <v>25104100</v>
      </c>
      <c r="AI559" s="106" t="s">
        <v>3905</v>
      </c>
      <c r="AJ559" s="61" t="s">
        <v>4983</v>
      </c>
      <c r="AK559" s="58">
        <v>2019</v>
      </c>
    </row>
    <row r="560" spans="19:37" x14ac:dyDescent="0.25">
      <c r="S560" s="68" t="s">
        <v>2563</v>
      </c>
      <c r="T560" s="61" t="s">
        <v>2564</v>
      </c>
      <c r="AH560" s="106">
        <v>25104200</v>
      </c>
      <c r="AI560" s="106" t="s">
        <v>3906</v>
      </c>
      <c r="AJ560" s="61" t="s">
        <v>4984</v>
      </c>
      <c r="AK560" s="58">
        <v>2019</v>
      </c>
    </row>
    <row r="561" spans="19:37" x14ac:dyDescent="0.25">
      <c r="S561" s="68" t="s">
        <v>2565</v>
      </c>
      <c r="T561" s="61" t="s">
        <v>2566</v>
      </c>
      <c r="AH561" s="106">
        <v>25104300</v>
      </c>
      <c r="AI561" s="106" t="s">
        <v>3907</v>
      </c>
      <c r="AJ561" s="61" t="s">
        <v>4985</v>
      </c>
      <c r="AK561" s="58">
        <v>2019</v>
      </c>
    </row>
    <row r="562" spans="19:37" x14ac:dyDescent="0.25">
      <c r="S562" s="68" t="s">
        <v>1195</v>
      </c>
      <c r="T562" s="61" t="s">
        <v>1196</v>
      </c>
      <c r="AH562" s="106">
        <v>25105000</v>
      </c>
      <c r="AI562" s="106" t="s">
        <v>4986</v>
      </c>
      <c r="AJ562" s="61" t="s">
        <v>4434</v>
      </c>
      <c r="AK562" s="58">
        <v>2019</v>
      </c>
    </row>
    <row r="563" spans="19:37" x14ac:dyDescent="0.25">
      <c r="S563" s="68" t="s">
        <v>2183</v>
      </c>
      <c r="T563" s="61" t="s">
        <v>2184</v>
      </c>
      <c r="AH563" s="106">
        <v>25105100</v>
      </c>
      <c r="AI563" s="106" t="s">
        <v>3908</v>
      </c>
      <c r="AJ563" s="61" t="s">
        <v>4987</v>
      </c>
      <c r="AK563" s="58">
        <v>2019</v>
      </c>
    </row>
    <row r="564" spans="19:37" x14ac:dyDescent="0.25">
      <c r="S564" s="68" t="s">
        <v>1197</v>
      </c>
      <c r="T564" s="61" t="s">
        <v>1198</v>
      </c>
      <c r="AH564" s="106">
        <v>25105200</v>
      </c>
      <c r="AI564" s="106" t="s">
        <v>3909</v>
      </c>
      <c r="AJ564" s="61" t="s">
        <v>4988</v>
      </c>
      <c r="AK564" s="58">
        <v>2019</v>
      </c>
    </row>
    <row r="565" spans="19:37" x14ac:dyDescent="0.25">
      <c r="S565" s="68" t="s">
        <v>2647</v>
      </c>
      <c r="T565" s="61" t="s">
        <v>2648</v>
      </c>
      <c r="AH565" s="106">
        <v>25105300</v>
      </c>
      <c r="AI565" s="106" t="s">
        <v>3910</v>
      </c>
      <c r="AJ565" s="61" t="s">
        <v>4989</v>
      </c>
      <c r="AK565" s="58">
        <v>2019</v>
      </c>
    </row>
    <row r="566" spans="19:37" x14ac:dyDescent="0.25">
      <c r="S566" s="68" t="s">
        <v>2649</v>
      </c>
      <c r="T566" s="61" t="s">
        <v>2650</v>
      </c>
      <c r="AH566" s="106">
        <v>25105400</v>
      </c>
      <c r="AI566" s="106" t="s">
        <v>3911</v>
      </c>
      <c r="AJ566" s="61" t="s">
        <v>4990</v>
      </c>
      <c r="AK566" s="58">
        <v>2019</v>
      </c>
    </row>
    <row r="567" spans="19:37" x14ac:dyDescent="0.25">
      <c r="S567" s="68" t="s">
        <v>923</v>
      </c>
      <c r="T567" s="61" t="s">
        <v>924</v>
      </c>
      <c r="AH567" s="106">
        <v>25106000</v>
      </c>
      <c r="AI567" s="106" t="s">
        <v>4991</v>
      </c>
      <c r="AJ567" s="61" t="s">
        <v>4434</v>
      </c>
      <c r="AK567" s="58">
        <v>2019</v>
      </c>
    </row>
    <row r="568" spans="19:37" x14ac:dyDescent="0.25">
      <c r="S568" s="68" t="s">
        <v>1659</v>
      </c>
      <c r="T568" s="61" t="s">
        <v>1660</v>
      </c>
      <c r="AH568" s="106">
        <v>25106100</v>
      </c>
      <c r="AI568" s="106" t="s">
        <v>3912</v>
      </c>
      <c r="AJ568" s="61" t="s">
        <v>4992</v>
      </c>
      <c r="AK568" s="58">
        <v>2019</v>
      </c>
    </row>
    <row r="569" spans="19:37" x14ac:dyDescent="0.25">
      <c r="S569" s="68" t="s">
        <v>925</v>
      </c>
      <c r="T569" s="61" t="s">
        <v>926</v>
      </c>
      <c r="AH569" s="106">
        <v>25106200</v>
      </c>
      <c r="AI569" s="106" t="s">
        <v>3913</v>
      </c>
      <c r="AJ569" s="61" t="s">
        <v>4993</v>
      </c>
      <c r="AK569" s="58">
        <v>2019</v>
      </c>
    </row>
    <row r="570" spans="19:37" x14ac:dyDescent="0.25">
      <c r="S570" s="68" t="s">
        <v>927</v>
      </c>
      <c r="T570" s="61" t="s">
        <v>928</v>
      </c>
      <c r="AH570" s="106">
        <v>25106300</v>
      </c>
      <c r="AI570" s="106" t="s">
        <v>3914</v>
      </c>
      <c r="AJ570" s="61" t="s">
        <v>4994</v>
      </c>
      <c r="AK570" s="58">
        <v>2019</v>
      </c>
    </row>
    <row r="571" spans="19:37" x14ac:dyDescent="0.25">
      <c r="S571" s="68" t="s">
        <v>929</v>
      </c>
      <c r="T571" s="61" t="s">
        <v>930</v>
      </c>
      <c r="AH571" s="106">
        <v>25106400</v>
      </c>
      <c r="AI571" s="106" t="s">
        <v>3915</v>
      </c>
      <c r="AJ571" s="61" t="s">
        <v>4995</v>
      </c>
      <c r="AK571" s="58">
        <v>2019</v>
      </c>
    </row>
    <row r="572" spans="19:37" x14ac:dyDescent="0.25">
      <c r="S572" s="68" t="s">
        <v>1593</v>
      </c>
      <c r="T572" s="61" t="s">
        <v>1594</v>
      </c>
      <c r="AH572" s="106">
        <v>25106500</v>
      </c>
      <c r="AI572" s="106" t="s">
        <v>3916</v>
      </c>
      <c r="AJ572" s="61" t="s">
        <v>4996</v>
      </c>
      <c r="AK572" s="58">
        <v>2019</v>
      </c>
    </row>
    <row r="573" spans="19:37" x14ac:dyDescent="0.25">
      <c r="S573" s="68" t="s">
        <v>1595</v>
      </c>
      <c r="T573" s="61" t="s">
        <v>1596</v>
      </c>
      <c r="AH573" s="106">
        <v>25106600</v>
      </c>
      <c r="AI573" s="106" t="s">
        <v>3917</v>
      </c>
      <c r="AJ573" s="61" t="s">
        <v>4997</v>
      </c>
      <c r="AK573" s="58">
        <v>2019</v>
      </c>
    </row>
    <row r="574" spans="19:37" x14ac:dyDescent="0.25">
      <c r="S574" s="68" t="s">
        <v>1597</v>
      </c>
      <c r="T574" s="61" t="s">
        <v>1598</v>
      </c>
      <c r="AH574" s="106">
        <v>25106700</v>
      </c>
      <c r="AI574" s="106" t="s">
        <v>3918</v>
      </c>
      <c r="AJ574" s="61" t="s">
        <v>4998</v>
      </c>
      <c r="AK574" s="58">
        <v>2019</v>
      </c>
    </row>
    <row r="575" spans="19:37" x14ac:dyDescent="0.25">
      <c r="S575" s="68" t="s">
        <v>1607</v>
      </c>
      <c r="T575" s="61" t="s">
        <v>1608</v>
      </c>
      <c r="AH575" s="106">
        <v>25106900</v>
      </c>
      <c r="AI575" s="106" t="s">
        <v>3919</v>
      </c>
      <c r="AJ575" s="61" t="s">
        <v>4999</v>
      </c>
      <c r="AK575" s="58">
        <v>2019</v>
      </c>
    </row>
    <row r="576" spans="19:37" x14ac:dyDescent="0.25">
      <c r="S576" s="68" t="s">
        <v>931</v>
      </c>
      <c r="T576" s="61" t="s">
        <v>932</v>
      </c>
      <c r="AH576" s="106">
        <v>25107000</v>
      </c>
      <c r="AI576" s="106" t="s">
        <v>5000</v>
      </c>
      <c r="AJ576" s="61" t="s">
        <v>4434</v>
      </c>
      <c r="AK576" s="58">
        <v>2019</v>
      </c>
    </row>
    <row r="577" spans="19:37" x14ac:dyDescent="0.25">
      <c r="S577" s="68" t="s">
        <v>933</v>
      </c>
      <c r="T577" s="61" t="s">
        <v>934</v>
      </c>
      <c r="AH577" s="106">
        <v>25107100</v>
      </c>
      <c r="AI577" s="106" t="s">
        <v>3920</v>
      </c>
      <c r="AJ577" s="61" t="s">
        <v>5001</v>
      </c>
      <c r="AK577" s="58">
        <v>2019</v>
      </c>
    </row>
    <row r="578" spans="19:37" x14ac:dyDescent="0.25">
      <c r="S578" s="68" t="s">
        <v>935</v>
      </c>
      <c r="T578" s="61" t="s">
        <v>936</v>
      </c>
      <c r="AH578" s="106">
        <v>25107200</v>
      </c>
      <c r="AI578" s="106" t="s">
        <v>3921</v>
      </c>
      <c r="AJ578" s="61" t="s">
        <v>5002</v>
      </c>
      <c r="AK578" s="58">
        <v>2019</v>
      </c>
    </row>
    <row r="579" spans="19:37" x14ac:dyDescent="0.25">
      <c r="S579" s="68" t="s">
        <v>937</v>
      </c>
      <c r="T579" s="61" t="s">
        <v>938</v>
      </c>
      <c r="AH579" s="106">
        <v>25108000</v>
      </c>
      <c r="AI579" s="106" t="s">
        <v>5003</v>
      </c>
      <c r="AJ579" s="61" t="s">
        <v>4434</v>
      </c>
      <c r="AK579" s="58">
        <v>2019</v>
      </c>
    </row>
    <row r="580" spans="19:37" x14ac:dyDescent="0.25">
      <c r="S580" s="68" t="s">
        <v>939</v>
      </c>
      <c r="T580" s="61" t="s">
        <v>940</v>
      </c>
      <c r="AH580" s="106">
        <v>25108100</v>
      </c>
      <c r="AI580" s="106" t="s">
        <v>3922</v>
      </c>
      <c r="AJ580" s="61" t="s">
        <v>5004</v>
      </c>
      <c r="AK580" s="58">
        <v>2019</v>
      </c>
    </row>
    <row r="581" spans="19:37" x14ac:dyDescent="0.25">
      <c r="S581" s="68" t="s">
        <v>941</v>
      </c>
      <c r="T581" s="61" t="s">
        <v>942</v>
      </c>
      <c r="AH581" s="106">
        <v>25108200</v>
      </c>
      <c r="AI581" s="106" t="s">
        <v>3923</v>
      </c>
      <c r="AJ581" s="61" t="s">
        <v>5005</v>
      </c>
      <c r="AK581" s="58">
        <v>2019</v>
      </c>
    </row>
    <row r="582" spans="19:37" x14ac:dyDescent="0.25">
      <c r="S582" s="68" t="s">
        <v>1609</v>
      </c>
      <c r="T582" s="61" t="s">
        <v>1610</v>
      </c>
      <c r="AH582" s="106">
        <v>25111000</v>
      </c>
      <c r="AI582" s="106" t="s">
        <v>5006</v>
      </c>
      <c r="AJ582" s="61" t="s">
        <v>4434</v>
      </c>
      <c r="AK582" s="58">
        <v>2019</v>
      </c>
    </row>
    <row r="583" spans="19:37" x14ac:dyDescent="0.25">
      <c r="S583" s="68" t="s">
        <v>943</v>
      </c>
      <c r="T583" s="61" t="s">
        <v>944</v>
      </c>
      <c r="AH583" s="106">
        <v>25111100</v>
      </c>
      <c r="AI583" s="106" t="s">
        <v>3924</v>
      </c>
      <c r="AJ583" s="61" t="s">
        <v>5007</v>
      </c>
      <c r="AK583" s="58">
        <v>2019</v>
      </c>
    </row>
    <row r="584" spans="19:37" x14ac:dyDescent="0.25">
      <c r="S584" s="68" t="s">
        <v>945</v>
      </c>
      <c r="T584" s="61" t="s">
        <v>946</v>
      </c>
      <c r="AH584" s="106">
        <v>25111200</v>
      </c>
      <c r="AI584" s="106" t="s">
        <v>3925</v>
      </c>
      <c r="AJ584" s="61" t="s">
        <v>5008</v>
      </c>
      <c r="AK584" s="58">
        <v>2019</v>
      </c>
    </row>
    <row r="585" spans="19:37" x14ac:dyDescent="0.25">
      <c r="S585" s="68" t="s">
        <v>947</v>
      </c>
      <c r="T585" s="61" t="s">
        <v>948</v>
      </c>
      <c r="AH585" s="106">
        <v>25111300</v>
      </c>
      <c r="AI585" s="106" t="s">
        <v>3926</v>
      </c>
      <c r="AJ585" s="61" t="s">
        <v>5009</v>
      </c>
      <c r="AK585" s="58">
        <v>2019</v>
      </c>
    </row>
    <row r="586" spans="19:37" x14ac:dyDescent="0.25">
      <c r="S586" s="68" t="s">
        <v>1611</v>
      </c>
      <c r="T586" s="61" t="s">
        <v>1612</v>
      </c>
      <c r="AH586" s="106">
        <v>25112000</v>
      </c>
      <c r="AI586" s="106" t="s">
        <v>5010</v>
      </c>
      <c r="AJ586" s="61" t="s">
        <v>4434</v>
      </c>
      <c r="AK586" s="58">
        <v>2019</v>
      </c>
    </row>
    <row r="587" spans="19:37" x14ac:dyDescent="0.25">
      <c r="S587" s="68" t="s">
        <v>1613</v>
      </c>
      <c r="T587" s="61" t="s">
        <v>1614</v>
      </c>
      <c r="AH587" s="106">
        <v>25112100</v>
      </c>
      <c r="AI587" s="106" t="s">
        <v>3927</v>
      </c>
      <c r="AJ587" s="61" t="s">
        <v>5011</v>
      </c>
      <c r="AK587" s="58">
        <v>2019</v>
      </c>
    </row>
    <row r="588" spans="19:37" x14ac:dyDescent="0.25">
      <c r="S588" s="68" t="s">
        <v>1615</v>
      </c>
      <c r="T588" s="61" t="s">
        <v>1616</v>
      </c>
      <c r="AH588" s="106">
        <v>25112200</v>
      </c>
      <c r="AI588" s="106" t="s">
        <v>3928</v>
      </c>
      <c r="AJ588" s="61" t="s">
        <v>5012</v>
      </c>
      <c r="AK588" s="58">
        <v>2019</v>
      </c>
    </row>
    <row r="589" spans="19:37" x14ac:dyDescent="0.25">
      <c r="S589" s="68" t="s">
        <v>949</v>
      </c>
      <c r="T589" s="61" t="s">
        <v>950</v>
      </c>
      <c r="AH589" s="106">
        <v>25112300</v>
      </c>
      <c r="AI589" s="106" t="s">
        <v>3929</v>
      </c>
      <c r="AJ589" s="61" t="s">
        <v>5013</v>
      </c>
      <c r="AK589" s="58">
        <v>2019</v>
      </c>
    </row>
    <row r="590" spans="19:37" x14ac:dyDescent="0.25">
      <c r="S590" s="68" t="s">
        <v>951</v>
      </c>
      <c r="T590" s="61" t="s">
        <v>952</v>
      </c>
      <c r="AH590" s="106">
        <v>25112400</v>
      </c>
      <c r="AI590" s="106" t="s">
        <v>3930</v>
      </c>
      <c r="AJ590" s="61" t="s">
        <v>5014</v>
      </c>
      <c r="AK590" s="58">
        <v>2019</v>
      </c>
    </row>
    <row r="591" spans="19:37" x14ac:dyDescent="0.25">
      <c r="S591" s="68" t="s">
        <v>953</v>
      </c>
      <c r="T591" s="61" t="s">
        <v>954</v>
      </c>
      <c r="AH591" s="106">
        <v>25112500</v>
      </c>
      <c r="AI591" s="106" t="s">
        <v>3931</v>
      </c>
      <c r="AJ591" s="61" t="s">
        <v>5015</v>
      </c>
      <c r="AK591" s="58">
        <v>2019</v>
      </c>
    </row>
    <row r="592" spans="19:37" x14ac:dyDescent="0.25">
      <c r="S592" s="68" t="s">
        <v>955</v>
      </c>
      <c r="T592" s="61" t="s">
        <v>956</v>
      </c>
      <c r="AH592" s="106">
        <v>25112600</v>
      </c>
      <c r="AI592" s="106" t="s">
        <v>3932</v>
      </c>
      <c r="AJ592" s="61" t="s">
        <v>5016</v>
      </c>
      <c r="AK592" s="58">
        <v>2019</v>
      </c>
    </row>
    <row r="593" spans="19:37" x14ac:dyDescent="0.25">
      <c r="S593" s="68" t="s">
        <v>957</v>
      </c>
      <c r="T593" s="61" t="s">
        <v>958</v>
      </c>
      <c r="AH593" s="106">
        <v>25119000</v>
      </c>
      <c r="AI593" s="106" t="s">
        <v>5017</v>
      </c>
      <c r="AJ593" s="61" t="s">
        <v>4434</v>
      </c>
      <c r="AK593" s="58">
        <v>2019</v>
      </c>
    </row>
    <row r="594" spans="19:37" x14ac:dyDescent="0.25">
      <c r="S594" s="68" t="s">
        <v>1617</v>
      </c>
      <c r="T594" s="61" t="s">
        <v>1618</v>
      </c>
      <c r="AH594" s="106">
        <v>25119100</v>
      </c>
      <c r="AI594" s="106" t="s">
        <v>5018</v>
      </c>
      <c r="AJ594" s="61" t="s">
        <v>5019</v>
      </c>
      <c r="AK594" s="58">
        <v>2010</v>
      </c>
    </row>
    <row r="595" spans="19:37" x14ac:dyDescent="0.25">
      <c r="S595" s="68" t="s">
        <v>959</v>
      </c>
      <c r="T595" s="61" t="s">
        <v>960</v>
      </c>
      <c r="AH595" s="106">
        <v>25119200</v>
      </c>
      <c r="AI595" s="106" t="s">
        <v>5020</v>
      </c>
      <c r="AJ595" s="61" t="s">
        <v>5021</v>
      </c>
      <c r="AK595" s="58">
        <v>2019</v>
      </c>
    </row>
    <row r="596" spans="19:37" x14ac:dyDescent="0.25">
      <c r="S596" s="68" t="s">
        <v>961</v>
      </c>
      <c r="T596" s="61" t="s">
        <v>962</v>
      </c>
      <c r="AH596" s="106">
        <v>25119300</v>
      </c>
      <c r="AI596" s="106" t="s">
        <v>3933</v>
      </c>
      <c r="AJ596" s="61" t="s">
        <v>5022</v>
      </c>
      <c r="AK596" s="58">
        <v>2019</v>
      </c>
    </row>
    <row r="597" spans="19:37" x14ac:dyDescent="0.25">
      <c r="S597" s="68" t="s">
        <v>963</v>
      </c>
      <c r="T597" s="61" t="s">
        <v>964</v>
      </c>
      <c r="AH597" s="106">
        <v>25119400</v>
      </c>
      <c r="AI597" s="106" t="s">
        <v>5023</v>
      </c>
      <c r="AJ597" s="61" t="s">
        <v>5024</v>
      </c>
      <c r="AK597" s="58">
        <v>2019</v>
      </c>
    </row>
    <row r="598" spans="19:37" x14ac:dyDescent="0.25">
      <c r="S598" s="68" t="s">
        <v>965</v>
      </c>
      <c r="T598" s="61" t="s">
        <v>966</v>
      </c>
      <c r="AH598" s="106">
        <v>25119900</v>
      </c>
      <c r="AI598" s="106" t="s">
        <v>3934</v>
      </c>
      <c r="AJ598" s="61" t="s">
        <v>5025</v>
      </c>
      <c r="AK598" s="58">
        <v>2019</v>
      </c>
    </row>
    <row r="599" spans="19:37" x14ac:dyDescent="0.25">
      <c r="S599" s="68" t="s">
        <v>967</v>
      </c>
      <c r="T599" s="61" t="s">
        <v>968</v>
      </c>
      <c r="AH599" s="106">
        <v>25200000</v>
      </c>
      <c r="AI599" s="106" t="s">
        <v>5026</v>
      </c>
      <c r="AJ599" s="61" t="s">
        <v>4434</v>
      </c>
      <c r="AK599" s="58">
        <v>2019</v>
      </c>
    </row>
    <row r="600" spans="19:37" x14ac:dyDescent="0.25">
      <c r="S600" s="68" t="s">
        <v>969</v>
      </c>
      <c r="T600" s="61" t="s">
        <v>970</v>
      </c>
      <c r="AH600" s="106">
        <v>25201000</v>
      </c>
      <c r="AI600" s="106" t="s">
        <v>5027</v>
      </c>
      <c r="AJ600" s="61" t="s">
        <v>4434</v>
      </c>
      <c r="AK600" s="58">
        <v>2019</v>
      </c>
    </row>
    <row r="601" spans="19:37" x14ac:dyDescent="0.25">
      <c r="S601" s="68" t="s">
        <v>1601</v>
      </c>
      <c r="T601" s="61" t="s">
        <v>1602</v>
      </c>
      <c r="AH601" s="106">
        <v>25201100</v>
      </c>
      <c r="AI601" s="106" t="s">
        <v>3935</v>
      </c>
      <c r="AJ601" s="61" t="s">
        <v>5028</v>
      </c>
      <c r="AK601" s="58">
        <v>2019</v>
      </c>
    </row>
    <row r="602" spans="19:37" x14ac:dyDescent="0.25">
      <c r="S602" s="68" t="s">
        <v>1603</v>
      </c>
      <c r="T602" s="61" t="s">
        <v>1604</v>
      </c>
      <c r="AH602" s="106">
        <v>25201200</v>
      </c>
      <c r="AI602" s="106" t="s">
        <v>3936</v>
      </c>
      <c r="AJ602" s="61" t="s">
        <v>5029</v>
      </c>
      <c r="AK602" s="58">
        <v>2019</v>
      </c>
    </row>
    <row r="603" spans="19:37" x14ac:dyDescent="0.25">
      <c r="S603" s="68" t="s">
        <v>971</v>
      </c>
      <c r="T603" s="61" t="s">
        <v>972</v>
      </c>
      <c r="AH603" s="106">
        <v>25202000</v>
      </c>
      <c r="AI603" s="106" t="s">
        <v>5030</v>
      </c>
      <c r="AJ603" s="61" t="s">
        <v>4434</v>
      </c>
      <c r="AK603" s="58">
        <v>2019</v>
      </c>
    </row>
    <row r="604" spans="19:37" x14ac:dyDescent="0.25">
      <c r="S604" s="68" t="s">
        <v>1629</v>
      </c>
      <c r="T604" s="61" t="s">
        <v>1630</v>
      </c>
      <c r="AH604" s="106">
        <v>25202100</v>
      </c>
      <c r="AI604" s="106" t="s">
        <v>3937</v>
      </c>
      <c r="AJ604" s="61" t="s">
        <v>5031</v>
      </c>
      <c r="AK604" s="58">
        <v>2019</v>
      </c>
    </row>
    <row r="605" spans="19:37" x14ac:dyDescent="0.25">
      <c r="S605" s="68" t="s">
        <v>973</v>
      </c>
      <c r="T605" s="61" t="s">
        <v>974</v>
      </c>
      <c r="AH605" s="106">
        <v>25202200</v>
      </c>
      <c r="AI605" s="106" t="s">
        <v>3938</v>
      </c>
      <c r="AJ605" s="61" t="s">
        <v>5032</v>
      </c>
      <c r="AK605" s="58">
        <v>2019</v>
      </c>
    </row>
    <row r="606" spans="19:37" x14ac:dyDescent="0.25">
      <c r="S606" s="68" t="s">
        <v>1631</v>
      </c>
      <c r="T606" s="61" t="s">
        <v>1632</v>
      </c>
      <c r="AH606" s="106">
        <v>25202300</v>
      </c>
      <c r="AI606" s="106" t="s">
        <v>3939</v>
      </c>
      <c r="AJ606" s="61" t="s">
        <v>5033</v>
      </c>
      <c r="AK606" s="58">
        <v>2019</v>
      </c>
    </row>
    <row r="607" spans="19:37" x14ac:dyDescent="0.25">
      <c r="S607" s="68" t="s">
        <v>975</v>
      </c>
      <c r="T607" s="61" t="s">
        <v>976</v>
      </c>
      <c r="AH607" s="106">
        <v>25203000</v>
      </c>
      <c r="AI607" s="106" t="s">
        <v>5034</v>
      </c>
      <c r="AJ607" s="61" t="s">
        <v>4434</v>
      </c>
      <c r="AK607" s="58">
        <v>2019</v>
      </c>
    </row>
    <row r="608" spans="19:37" x14ac:dyDescent="0.25">
      <c r="S608" s="68" t="s">
        <v>977</v>
      </c>
      <c r="T608" s="61" t="s">
        <v>978</v>
      </c>
      <c r="AH608" s="106">
        <v>25203100</v>
      </c>
      <c r="AI608" s="106" t="s">
        <v>3940</v>
      </c>
      <c r="AJ608" s="61" t="s">
        <v>5035</v>
      </c>
      <c r="AK608" s="58">
        <v>2019</v>
      </c>
    </row>
    <row r="609" spans="19:37" x14ac:dyDescent="0.25">
      <c r="S609" s="68" t="s">
        <v>1661</v>
      </c>
      <c r="T609" s="61" t="s">
        <v>1662</v>
      </c>
      <c r="AH609" s="106">
        <v>25203200</v>
      </c>
      <c r="AI609" s="106" t="s">
        <v>3941</v>
      </c>
      <c r="AJ609" s="61" t="s">
        <v>5036</v>
      </c>
      <c r="AK609" s="58">
        <v>2019</v>
      </c>
    </row>
    <row r="610" spans="19:37" x14ac:dyDescent="0.25">
      <c r="S610" s="68" t="s">
        <v>979</v>
      </c>
      <c r="T610" s="61" t="s">
        <v>980</v>
      </c>
      <c r="AH610" s="106">
        <v>25205000</v>
      </c>
      <c r="AI610" s="106" t="s">
        <v>5037</v>
      </c>
      <c r="AJ610" s="61" t="s">
        <v>4434</v>
      </c>
      <c r="AK610" s="58">
        <v>2019</v>
      </c>
    </row>
    <row r="611" spans="19:37" x14ac:dyDescent="0.25">
      <c r="S611" s="68" t="s">
        <v>981</v>
      </c>
      <c r="T611" s="61" t="s">
        <v>982</v>
      </c>
      <c r="AH611" s="106">
        <v>25205100</v>
      </c>
      <c r="AI611" s="106" t="s">
        <v>3942</v>
      </c>
      <c r="AJ611" s="61" t="s">
        <v>5038</v>
      </c>
      <c r="AK611" s="58">
        <v>2019</v>
      </c>
    </row>
    <row r="612" spans="19:37" x14ac:dyDescent="0.25">
      <c r="S612" s="68" t="s">
        <v>1663</v>
      </c>
      <c r="T612" s="61" t="s">
        <v>1664</v>
      </c>
      <c r="AH612" s="106">
        <v>25205200</v>
      </c>
      <c r="AI612" s="106" t="s">
        <v>3943</v>
      </c>
      <c r="AJ612" s="61" t="s">
        <v>5039</v>
      </c>
      <c r="AK612" s="58">
        <v>2010</v>
      </c>
    </row>
    <row r="613" spans="19:37" x14ac:dyDescent="0.25">
      <c r="S613" s="68" t="s">
        <v>1665</v>
      </c>
      <c r="T613" s="61" t="s">
        <v>1666</v>
      </c>
      <c r="AH613" s="106">
        <v>25205300</v>
      </c>
      <c r="AI613" s="106" t="s">
        <v>3944</v>
      </c>
      <c r="AJ613" s="61" t="s">
        <v>5040</v>
      </c>
      <c r="AK613" s="58">
        <v>2010</v>
      </c>
    </row>
    <row r="614" spans="19:37" x14ac:dyDescent="0.25">
      <c r="S614" s="68" t="s">
        <v>1667</v>
      </c>
      <c r="T614" s="61" t="s">
        <v>1668</v>
      </c>
      <c r="AH614" s="106">
        <v>25205400</v>
      </c>
      <c r="AI614" s="106" t="s">
        <v>3945</v>
      </c>
      <c r="AJ614" s="61" t="s">
        <v>5041</v>
      </c>
      <c r="AK614" s="58">
        <v>2010</v>
      </c>
    </row>
    <row r="615" spans="19:37" x14ac:dyDescent="0.25">
      <c r="S615" s="68" t="s">
        <v>1669</v>
      </c>
      <c r="T615" s="61" t="s">
        <v>1670</v>
      </c>
      <c r="AH615" s="106">
        <v>25205500</v>
      </c>
      <c r="AI615" s="106" t="s">
        <v>5042</v>
      </c>
      <c r="AJ615" s="61" t="s">
        <v>5043</v>
      </c>
      <c r="AK615" s="58">
        <v>2019</v>
      </c>
    </row>
    <row r="616" spans="19:37" x14ac:dyDescent="0.25">
      <c r="S616" s="68" t="s">
        <v>1671</v>
      </c>
      <c r="T616" s="61" t="s">
        <v>1672</v>
      </c>
      <c r="AH616" s="106">
        <v>25205600</v>
      </c>
      <c r="AI616" s="106" t="s">
        <v>5044</v>
      </c>
      <c r="AJ616" s="61" t="s">
        <v>5045</v>
      </c>
      <c r="AK616" s="58">
        <v>2019</v>
      </c>
    </row>
    <row r="617" spans="19:37" x14ac:dyDescent="0.25">
      <c r="S617" s="68" t="s">
        <v>1673</v>
      </c>
      <c r="T617" s="61" t="s">
        <v>1674</v>
      </c>
      <c r="AH617" s="106">
        <v>25205700</v>
      </c>
      <c r="AI617" s="106" t="s">
        <v>3944</v>
      </c>
      <c r="AJ617" s="61" t="s">
        <v>5046</v>
      </c>
      <c r="AK617" s="58">
        <v>2019</v>
      </c>
    </row>
    <row r="618" spans="19:37" x14ac:dyDescent="0.25">
      <c r="S618" s="68" t="s">
        <v>1675</v>
      </c>
      <c r="T618" s="61" t="s">
        <v>1676</v>
      </c>
      <c r="AH618" s="106">
        <v>25205800</v>
      </c>
      <c r="AI618" s="106" t="s">
        <v>3945</v>
      </c>
      <c r="AJ618" s="61" t="s">
        <v>5047</v>
      </c>
      <c r="AK618" s="58">
        <v>2019</v>
      </c>
    </row>
    <row r="619" spans="19:37" x14ac:dyDescent="0.25">
      <c r="S619" s="68" t="s">
        <v>1677</v>
      </c>
      <c r="T619" s="61" t="s">
        <v>1678</v>
      </c>
      <c r="AH619" s="106">
        <v>25205900</v>
      </c>
      <c r="AI619" s="106" t="s">
        <v>5048</v>
      </c>
      <c r="AJ619" s="61" t="s">
        <v>5049</v>
      </c>
      <c r="AK619" s="58">
        <v>2019</v>
      </c>
    </row>
    <row r="620" spans="19:37" x14ac:dyDescent="0.25">
      <c r="S620" s="68" t="s">
        <v>983</v>
      </c>
      <c r="T620" s="61" t="s">
        <v>984</v>
      </c>
      <c r="AH620" s="106">
        <v>25205901</v>
      </c>
      <c r="AI620" s="106" t="s">
        <v>3946</v>
      </c>
      <c r="AJ620" s="61" t="s">
        <v>5050</v>
      </c>
      <c r="AK620" s="58">
        <v>2019</v>
      </c>
    </row>
    <row r="621" spans="19:37" x14ac:dyDescent="0.25">
      <c r="S621" s="68" t="s">
        <v>1679</v>
      </c>
      <c r="T621" s="61" t="s">
        <v>1680</v>
      </c>
      <c r="AH621" s="106">
        <v>25300000</v>
      </c>
      <c r="AI621" s="106" t="s">
        <v>5051</v>
      </c>
      <c r="AJ621" s="61" t="s">
        <v>4434</v>
      </c>
      <c r="AK621" s="58">
        <v>2019</v>
      </c>
    </row>
    <row r="622" spans="19:37" x14ac:dyDescent="0.25">
      <c r="S622" s="68" t="s">
        <v>985</v>
      </c>
      <c r="T622" s="61" t="s">
        <v>986</v>
      </c>
      <c r="AH622" s="106">
        <v>25301000</v>
      </c>
      <c r="AI622" s="106" t="s">
        <v>5052</v>
      </c>
      <c r="AJ622" s="61" t="s">
        <v>4434</v>
      </c>
      <c r="AK622" s="58">
        <v>2019</v>
      </c>
    </row>
    <row r="623" spans="19:37" x14ac:dyDescent="0.25">
      <c r="S623" s="68" t="s">
        <v>1681</v>
      </c>
      <c r="T623" s="61" t="s">
        <v>1682</v>
      </c>
      <c r="AH623" s="106">
        <v>25301100</v>
      </c>
      <c r="AI623" s="106" t="s">
        <v>5052</v>
      </c>
      <c r="AJ623" s="61" t="s">
        <v>5053</v>
      </c>
      <c r="AK623" s="58">
        <v>2019</v>
      </c>
    </row>
    <row r="624" spans="19:37" x14ac:dyDescent="0.25">
      <c r="S624" s="68" t="s">
        <v>987</v>
      </c>
      <c r="T624" s="61" t="s">
        <v>988</v>
      </c>
      <c r="AH624" s="106">
        <v>25302000</v>
      </c>
      <c r="AI624" s="106" t="s">
        <v>5054</v>
      </c>
      <c r="AJ624" s="61" t="s">
        <v>4434</v>
      </c>
      <c r="AK624" s="58">
        <v>2019</v>
      </c>
    </row>
    <row r="625" spans="19:37" x14ac:dyDescent="0.25">
      <c r="S625" s="68" t="s">
        <v>1683</v>
      </c>
      <c r="T625" s="61" t="s">
        <v>1684</v>
      </c>
      <c r="AH625" s="106">
        <v>25302100</v>
      </c>
      <c r="AI625" s="106" t="s">
        <v>5054</v>
      </c>
      <c r="AJ625" s="61" t="s">
        <v>5055</v>
      </c>
      <c r="AK625" s="58">
        <v>2019</v>
      </c>
    </row>
    <row r="626" spans="19:37" x14ac:dyDescent="0.25">
      <c r="S626" s="68" t="s">
        <v>1685</v>
      </c>
      <c r="T626" s="61" t="s">
        <v>1686</v>
      </c>
      <c r="AH626" s="106">
        <v>25303000</v>
      </c>
      <c r="AI626" s="106" t="s">
        <v>5056</v>
      </c>
      <c r="AJ626" s="61" t="s">
        <v>4434</v>
      </c>
      <c r="AK626" s="58">
        <v>2019</v>
      </c>
    </row>
    <row r="627" spans="19:37" x14ac:dyDescent="0.25">
      <c r="S627" s="68" t="s">
        <v>989</v>
      </c>
      <c r="T627" s="61" t="s">
        <v>990</v>
      </c>
      <c r="AH627" s="106">
        <v>25303100</v>
      </c>
      <c r="AI627" s="106" t="s">
        <v>5056</v>
      </c>
      <c r="AJ627" s="61" t="s">
        <v>5057</v>
      </c>
      <c r="AK627" s="58">
        <v>2019</v>
      </c>
    </row>
    <row r="628" spans="19:37" x14ac:dyDescent="0.25">
      <c r="S628" s="68" t="s">
        <v>1687</v>
      </c>
      <c r="T628" s="61" t="s">
        <v>1688</v>
      </c>
      <c r="AH628" s="106">
        <v>25304000</v>
      </c>
      <c r="AI628" s="106" t="s">
        <v>3947</v>
      </c>
      <c r="AJ628" s="61" t="s">
        <v>4434</v>
      </c>
      <c r="AK628" s="58">
        <v>2019</v>
      </c>
    </row>
    <row r="629" spans="19:37" x14ac:dyDescent="0.25">
      <c r="S629" s="68" t="s">
        <v>1689</v>
      </c>
      <c r="T629" s="61" t="s">
        <v>1690</v>
      </c>
      <c r="AH629" s="106">
        <v>25304100</v>
      </c>
      <c r="AI629" s="106" t="s">
        <v>3947</v>
      </c>
      <c r="AJ629" s="61" t="s">
        <v>5058</v>
      </c>
      <c r="AK629" s="58">
        <v>2019</v>
      </c>
    </row>
    <row r="630" spans="19:37" x14ac:dyDescent="0.25">
      <c r="S630" s="68" t="s">
        <v>1691</v>
      </c>
      <c r="T630" s="61" t="s">
        <v>1692</v>
      </c>
      <c r="AH630" s="106">
        <v>25309000</v>
      </c>
      <c r="AI630" s="106" t="s">
        <v>5059</v>
      </c>
      <c r="AJ630" s="61" t="s">
        <v>4434</v>
      </c>
      <c r="AK630" s="58">
        <v>2019</v>
      </c>
    </row>
    <row r="631" spans="19:37" x14ac:dyDescent="0.25">
      <c r="S631" s="68" t="s">
        <v>1693</v>
      </c>
      <c r="T631" s="61" t="s">
        <v>1694</v>
      </c>
      <c r="AH631" s="106">
        <v>25309900</v>
      </c>
      <c r="AI631" s="106" t="s">
        <v>5060</v>
      </c>
      <c r="AJ631" s="61" t="s">
        <v>5061</v>
      </c>
      <c r="AK631" s="58">
        <v>2019</v>
      </c>
    </row>
    <row r="632" spans="19:37" x14ac:dyDescent="0.25">
      <c r="S632" s="68" t="s">
        <v>991</v>
      </c>
      <c r="T632" s="61" t="s">
        <v>992</v>
      </c>
      <c r="AH632" s="106">
        <v>25309902</v>
      </c>
      <c r="AI632" s="106" t="s">
        <v>3947</v>
      </c>
      <c r="AJ632" s="61" t="s">
        <v>5062</v>
      </c>
      <c r="AK632" s="58">
        <v>2010</v>
      </c>
    </row>
    <row r="633" spans="19:37" x14ac:dyDescent="0.25">
      <c r="S633" s="68" t="s">
        <v>993</v>
      </c>
      <c r="T633" s="61" t="s">
        <v>994</v>
      </c>
      <c r="AH633" s="106">
        <v>25400000</v>
      </c>
      <c r="AI633" s="106" t="s">
        <v>5063</v>
      </c>
      <c r="AJ633" s="61" t="s">
        <v>4434</v>
      </c>
      <c r="AK633" s="58">
        <v>2019</v>
      </c>
    </row>
    <row r="634" spans="19:37" x14ac:dyDescent="0.25">
      <c r="S634" s="68" t="s">
        <v>1429</v>
      </c>
      <c r="T634" s="61" t="s">
        <v>1430</v>
      </c>
      <c r="AH634" s="106">
        <v>25401000</v>
      </c>
      <c r="AI634" s="106" t="s">
        <v>5064</v>
      </c>
      <c r="AJ634" s="61" t="s">
        <v>4434</v>
      </c>
      <c r="AK634" s="58">
        <v>2019</v>
      </c>
    </row>
    <row r="635" spans="19:37" x14ac:dyDescent="0.25">
      <c r="S635" s="68" t="s">
        <v>995</v>
      </c>
      <c r="T635" s="61" t="s">
        <v>996</v>
      </c>
      <c r="AH635" s="106">
        <v>25401100</v>
      </c>
      <c r="AI635" s="106" t="s">
        <v>3948</v>
      </c>
      <c r="AJ635" s="61" t="s">
        <v>5065</v>
      </c>
      <c r="AK635" s="58">
        <v>2019</v>
      </c>
    </row>
    <row r="636" spans="19:37" x14ac:dyDescent="0.25">
      <c r="S636" s="68" t="s">
        <v>997</v>
      </c>
      <c r="T636" s="61" t="s">
        <v>998</v>
      </c>
      <c r="AH636" s="106">
        <v>25401200</v>
      </c>
      <c r="AI636" s="106" t="s">
        <v>3949</v>
      </c>
      <c r="AJ636" s="61" t="s">
        <v>5066</v>
      </c>
      <c r="AK636" s="58">
        <v>2019</v>
      </c>
    </row>
    <row r="637" spans="19:37" x14ac:dyDescent="0.25">
      <c r="S637" s="68" t="s">
        <v>999</v>
      </c>
      <c r="T637" s="61" t="s">
        <v>1000</v>
      </c>
      <c r="AH637" s="106">
        <v>25401300</v>
      </c>
      <c r="AI637" s="106" t="s">
        <v>3950</v>
      </c>
      <c r="AJ637" s="61" t="s">
        <v>5067</v>
      </c>
      <c r="AK637" s="58">
        <v>2019</v>
      </c>
    </row>
    <row r="638" spans="19:37" x14ac:dyDescent="0.25">
      <c r="S638" s="68" t="s">
        <v>1001</v>
      </c>
      <c r="T638" s="61" t="s">
        <v>1002</v>
      </c>
      <c r="AH638" s="106">
        <v>25402000</v>
      </c>
      <c r="AI638" s="106" t="s">
        <v>5068</v>
      </c>
      <c r="AJ638" s="61" t="s">
        <v>4434</v>
      </c>
      <c r="AK638" s="58">
        <v>2019</v>
      </c>
    </row>
    <row r="639" spans="19:37" x14ac:dyDescent="0.25">
      <c r="S639" s="68" t="s">
        <v>1003</v>
      </c>
      <c r="T639" s="61" t="s">
        <v>1004</v>
      </c>
      <c r="AH639" s="106">
        <v>25402100</v>
      </c>
      <c r="AI639" s="106" t="s">
        <v>3951</v>
      </c>
      <c r="AJ639" s="61" t="s">
        <v>5069</v>
      </c>
      <c r="AK639" s="58">
        <v>2010</v>
      </c>
    </row>
    <row r="640" spans="19:37" x14ac:dyDescent="0.25">
      <c r="S640" s="68" t="s">
        <v>1005</v>
      </c>
      <c r="T640" s="61" t="s">
        <v>1006</v>
      </c>
      <c r="AH640" s="106">
        <v>25402200</v>
      </c>
      <c r="AI640" s="106" t="s">
        <v>5068</v>
      </c>
      <c r="AJ640" s="61" t="s">
        <v>5070</v>
      </c>
      <c r="AK640" s="58">
        <v>2019</v>
      </c>
    </row>
    <row r="641" spans="19:37" x14ac:dyDescent="0.25">
      <c r="S641" s="68" t="s">
        <v>1619</v>
      </c>
      <c r="T641" s="61" t="s">
        <v>1620</v>
      </c>
      <c r="AH641" s="106">
        <v>25403000</v>
      </c>
      <c r="AI641" s="106" t="s">
        <v>3952</v>
      </c>
      <c r="AJ641" s="61" t="s">
        <v>4434</v>
      </c>
      <c r="AK641" s="58">
        <v>2019</v>
      </c>
    </row>
    <row r="642" spans="19:37" x14ac:dyDescent="0.25">
      <c r="S642" s="68" t="s">
        <v>1621</v>
      </c>
      <c r="T642" s="61" t="s">
        <v>1622</v>
      </c>
      <c r="AH642" s="106">
        <v>25403100</v>
      </c>
      <c r="AI642" s="106" t="s">
        <v>3952</v>
      </c>
      <c r="AJ642" s="61" t="s">
        <v>5071</v>
      </c>
      <c r="AK642" s="58">
        <v>2019</v>
      </c>
    </row>
    <row r="643" spans="19:37" x14ac:dyDescent="0.25">
      <c r="S643" s="68" t="s">
        <v>1623</v>
      </c>
      <c r="T643" s="61" t="s">
        <v>1624</v>
      </c>
      <c r="AH643" s="106">
        <v>25900000</v>
      </c>
      <c r="AI643" s="106" t="s">
        <v>5072</v>
      </c>
      <c r="AJ643" s="61" t="s">
        <v>4434</v>
      </c>
      <c r="AK643" s="58">
        <v>2019</v>
      </c>
    </row>
    <row r="644" spans="19:37" x14ac:dyDescent="0.25">
      <c r="S644" s="68" t="s">
        <v>1625</v>
      </c>
      <c r="T644" s="61" t="s">
        <v>1626</v>
      </c>
      <c r="AH644" s="106">
        <v>25901100</v>
      </c>
      <c r="AI644" s="106" t="s">
        <v>3953</v>
      </c>
      <c r="AJ644" s="61" t="s">
        <v>5073</v>
      </c>
      <c r="AK644" s="58">
        <v>2010</v>
      </c>
    </row>
    <row r="645" spans="19:37" x14ac:dyDescent="0.25">
      <c r="S645" s="68" t="s">
        <v>1605</v>
      </c>
      <c r="T645" s="61" t="s">
        <v>1606</v>
      </c>
      <c r="AH645" s="106">
        <v>25902000</v>
      </c>
      <c r="AI645" s="106" t="s">
        <v>5074</v>
      </c>
      <c r="AJ645" s="61" t="s">
        <v>4434</v>
      </c>
      <c r="AK645" s="58">
        <v>2019</v>
      </c>
    </row>
    <row r="646" spans="19:37" x14ac:dyDescent="0.25">
      <c r="S646" s="68" t="s">
        <v>1655</v>
      </c>
      <c r="T646" s="61" t="s">
        <v>1656</v>
      </c>
      <c r="AH646" s="106">
        <v>25902100</v>
      </c>
      <c r="AI646" s="106" t="s">
        <v>5074</v>
      </c>
      <c r="AJ646" s="61" t="s">
        <v>5075</v>
      </c>
      <c r="AK646" s="58">
        <v>2019</v>
      </c>
    </row>
    <row r="647" spans="19:37" x14ac:dyDescent="0.25">
      <c r="S647" s="68" t="s">
        <v>1007</v>
      </c>
      <c r="T647" s="61" t="s">
        <v>1008</v>
      </c>
      <c r="AH647" s="106">
        <v>25903000</v>
      </c>
      <c r="AI647" s="106" t="s">
        <v>3954</v>
      </c>
      <c r="AJ647" s="61" t="s">
        <v>4434</v>
      </c>
      <c r="AK647" s="58">
        <v>2019</v>
      </c>
    </row>
    <row r="648" spans="19:37" x14ac:dyDescent="0.25">
      <c r="S648" s="68" t="s">
        <v>1009</v>
      </c>
      <c r="T648" s="61" t="s">
        <v>1010</v>
      </c>
      <c r="AH648" s="106">
        <v>25903100</v>
      </c>
      <c r="AI648" s="106" t="s">
        <v>3954</v>
      </c>
      <c r="AJ648" s="61" t="s">
        <v>5076</v>
      </c>
      <c r="AK648" s="58">
        <v>2019</v>
      </c>
    </row>
    <row r="649" spans="19:37" x14ac:dyDescent="0.25">
      <c r="S649" s="68" t="s">
        <v>1011</v>
      </c>
      <c r="T649" s="61" t="s">
        <v>1012</v>
      </c>
      <c r="AH649" s="106">
        <v>25903101</v>
      </c>
      <c r="AI649" s="106" t="s">
        <v>3955</v>
      </c>
      <c r="AJ649" s="61" t="s">
        <v>5077</v>
      </c>
      <c r="AK649" s="58">
        <v>2010</v>
      </c>
    </row>
    <row r="650" spans="19:37" x14ac:dyDescent="0.25">
      <c r="S650" s="68" t="s">
        <v>1013</v>
      </c>
      <c r="T650" s="61" t="s">
        <v>1014</v>
      </c>
      <c r="AH650" s="106">
        <v>25904000</v>
      </c>
      <c r="AI650" s="106" t="s">
        <v>5078</v>
      </c>
      <c r="AJ650" s="61" t="s">
        <v>4434</v>
      </c>
      <c r="AK650" s="58">
        <v>2019</v>
      </c>
    </row>
    <row r="651" spans="19:37" x14ac:dyDescent="0.25">
      <c r="S651" s="68" t="s">
        <v>1015</v>
      </c>
      <c r="T651" s="61" t="s">
        <v>1016</v>
      </c>
      <c r="AH651" s="106">
        <v>25904100</v>
      </c>
      <c r="AI651" s="106" t="s">
        <v>3956</v>
      </c>
      <c r="AJ651" s="61" t="s">
        <v>5079</v>
      </c>
      <c r="AK651" s="58">
        <v>2010</v>
      </c>
    </row>
    <row r="652" spans="19:37" x14ac:dyDescent="0.25">
      <c r="S652" s="68" t="s">
        <v>1017</v>
      </c>
      <c r="T652" s="61" t="s">
        <v>1018</v>
      </c>
      <c r="AH652" s="106">
        <v>25904200</v>
      </c>
      <c r="AI652" s="106" t="s">
        <v>5080</v>
      </c>
      <c r="AJ652" s="61" t="s">
        <v>5081</v>
      </c>
      <c r="AK652" s="58">
        <v>2019</v>
      </c>
    </row>
    <row r="653" spans="19:37" x14ac:dyDescent="0.25">
      <c r="S653" s="68" t="s">
        <v>1019</v>
      </c>
      <c r="T653" s="61" t="s">
        <v>1020</v>
      </c>
      <c r="AH653" s="106">
        <v>25904300</v>
      </c>
      <c r="AI653" s="106" t="s">
        <v>5082</v>
      </c>
      <c r="AJ653" s="61" t="s">
        <v>5083</v>
      </c>
      <c r="AK653" s="58">
        <v>2019</v>
      </c>
    </row>
    <row r="654" spans="19:37" x14ac:dyDescent="0.25">
      <c r="S654" s="68" t="s">
        <v>1021</v>
      </c>
      <c r="T654" s="61" t="s">
        <v>1022</v>
      </c>
      <c r="AH654" s="106">
        <v>25904400</v>
      </c>
      <c r="AI654" s="106" t="s">
        <v>5084</v>
      </c>
      <c r="AJ654" s="61" t="s">
        <v>5085</v>
      </c>
      <c r="AK654" s="58">
        <v>2019</v>
      </c>
    </row>
    <row r="655" spans="19:37" x14ac:dyDescent="0.25">
      <c r="S655" s="68" t="s">
        <v>1023</v>
      </c>
      <c r="T655" s="61" t="s">
        <v>1024</v>
      </c>
      <c r="AH655" s="106">
        <v>25904900</v>
      </c>
      <c r="AI655" s="106" t="s">
        <v>5086</v>
      </c>
      <c r="AJ655" s="61" t="s">
        <v>5087</v>
      </c>
      <c r="AK655" s="58">
        <v>2019</v>
      </c>
    </row>
    <row r="656" spans="19:37" x14ac:dyDescent="0.25">
      <c r="S656" s="68" t="s">
        <v>1025</v>
      </c>
      <c r="T656" s="61" t="s">
        <v>1026</v>
      </c>
      <c r="AH656" s="106">
        <v>25909000</v>
      </c>
      <c r="AI656" s="106" t="s">
        <v>5088</v>
      </c>
      <c r="AJ656" s="61" t="s">
        <v>4434</v>
      </c>
      <c r="AK656" s="58">
        <v>2019</v>
      </c>
    </row>
    <row r="657" spans="19:37" x14ac:dyDescent="0.25">
      <c r="S657" s="68" t="s">
        <v>1027</v>
      </c>
      <c r="T657" s="61" t="s">
        <v>1028</v>
      </c>
      <c r="AH657" s="106">
        <v>25909900</v>
      </c>
      <c r="AI657" s="106" t="s">
        <v>5089</v>
      </c>
      <c r="AJ657" s="61" t="s">
        <v>5090</v>
      </c>
      <c r="AK657" s="58">
        <v>2019</v>
      </c>
    </row>
    <row r="658" spans="19:37" x14ac:dyDescent="0.25">
      <c r="S658" s="68" t="s">
        <v>1029</v>
      </c>
      <c r="T658" s="61" t="s">
        <v>1030</v>
      </c>
      <c r="AH658" s="106">
        <v>27100000</v>
      </c>
      <c r="AI658" s="106" t="s">
        <v>5091</v>
      </c>
      <c r="AJ658" s="61" t="s">
        <v>4434</v>
      </c>
      <c r="AK658" s="58">
        <v>2019</v>
      </c>
    </row>
    <row r="659" spans="19:37" x14ac:dyDescent="0.25">
      <c r="S659" s="68" t="s">
        <v>1031</v>
      </c>
      <c r="T659" s="61" t="s">
        <v>1032</v>
      </c>
      <c r="AH659" s="106">
        <v>27101000</v>
      </c>
      <c r="AI659" s="106" t="s">
        <v>5092</v>
      </c>
      <c r="AJ659" s="61" t="s">
        <v>4434</v>
      </c>
      <c r="AK659" s="58">
        <v>2019</v>
      </c>
    </row>
    <row r="660" spans="19:37" x14ac:dyDescent="0.25">
      <c r="S660" s="68" t="s">
        <v>1033</v>
      </c>
      <c r="T660" s="61" t="s">
        <v>1034</v>
      </c>
      <c r="AH660" s="106">
        <v>27101100</v>
      </c>
      <c r="AI660" s="106" t="s">
        <v>3957</v>
      </c>
      <c r="AJ660" s="61" t="s">
        <v>5093</v>
      </c>
      <c r="AK660" s="58">
        <v>2019</v>
      </c>
    </row>
    <row r="661" spans="19:37" x14ac:dyDescent="0.25">
      <c r="S661" s="68" t="s">
        <v>1035</v>
      </c>
      <c r="T661" s="61" t="s">
        <v>1036</v>
      </c>
      <c r="AH661" s="106">
        <v>27101200</v>
      </c>
      <c r="AI661" s="106" t="s">
        <v>3958</v>
      </c>
      <c r="AJ661" s="61" t="s">
        <v>5094</v>
      </c>
      <c r="AK661" s="58">
        <v>2019</v>
      </c>
    </row>
    <row r="662" spans="19:37" x14ac:dyDescent="0.25">
      <c r="S662" s="68" t="s">
        <v>1037</v>
      </c>
      <c r="T662" s="61" t="s">
        <v>1038</v>
      </c>
      <c r="AH662" s="106">
        <v>27101300</v>
      </c>
      <c r="AI662" s="106" t="s">
        <v>3959</v>
      </c>
      <c r="AJ662" s="61" t="s">
        <v>5095</v>
      </c>
      <c r="AK662" s="58">
        <v>2019</v>
      </c>
    </row>
    <row r="663" spans="19:37" x14ac:dyDescent="0.25">
      <c r="S663" s="68" t="s">
        <v>1039</v>
      </c>
      <c r="T663" s="61" t="s">
        <v>1040</v>
      </c>
      <c r="AH663" s="106">
        <v>27101400</v>
      </c>
      <c r="AI663" s="106" t="s">
        <v>5096</v>
      </c>
      <c r="AJ663" s="61" t="s">
        <v>5097</v>
      </c>
      <c r="AK663" s="58">
        <v>2019</v>
      </c>
    </row>
    <row r="664" spans="19:37" x14ac:dyDescent="0.25">
      <c r="S664" s="68" t="s">
        <v>1041</v>
      </c>
      <c r="T664" s="61" t="s">
        <v>1042</v>
      </c>
      <c r="AH664" s="106">
        <v>27101900</v>
      </c>
      <c r="AI664" s="106" t="s">
        <v>3960</v>
      </c>
      <c r="AJ664" s="61" t="s">
        <v>5098</v>
      </c>
      <c r="AK664" s="58">
        <v>2019</v>
      </c>
    </row>
    <row r="665" spans="19:37" x14ac:dyDescent="0.25">
      <c r="S665" s="68" t="s">
        <v>1043</v>
      </c>
      <c r="T665" s="61" t="s">
        <v>1044</v>
      </c>
      <c r="AH665" s="106">
        <v>27102000</v>
      </c>
      <c r="AI665" s="106" t="s">
        <v>5099</v>
      </c>
      <c r="AJ665" s="61" t="s">
        <v>4434</v>
      </c>
      <c r="AK665" s="58">
        <v>2019</v>
      </c>
    </row>
    <row r="666" spans="19:37" x14ac:dyDescent="0.25">
      <c r="S666" s="68" t="s">
        <v>1045</v>
      </c>
      <c r="T666" s="61" t="s">
        <v>1046</v>
      </c>
      <c r="AH666" s="106">
        <v>27102100</v>
      </c>
      <c r="AI666" s="106" t="s">
        <v>3961</v>
      </c>
      <c r="AJ666" s="61" t="s">
        <v>5100</v>
      </c>
      <c r="AK666" s="58">
        <v>2019</v>
      </c>
    </row>
    <row r="667" spans="19:37" x14ac:dyDescent="0.25">
      <c r="S667" s="68" t="s">
        <v>1047</v>
      </c>
      <c r="T667" s="61" t="s">
        <v>1048</v>
      </c>
      <c r="AH667" s="106">
        <v>27102200</v>
      </c>
      <c r="AI667" s="106" t="s">
        <v>3962</v>
      </c>
      <c r="AJ667" s="61" t="s">
        <v>5101</v>
      </c>
      <c r="AK667" s="58">
        <v>2019</v>
      </c>
    </row>
    <row r="668" spans="19:37" x14ac:dyDescent="0.25">
      <c r="S668" s="68" t="s">
        <v>1049</v>
      </c>
      <c r="T668" s="61" t="s">
        <v>1050</v>
      </c>
      <c r="AH668" s="106">
        <v>27102300</v>
      </c>
      <c r="AI668" s="106" t="s">
        <v>5102</v>
      </c>
      <c r="AJ668" s="61" t="s">
        <v>5103</v>
      </c>
      <c r="AK668" s="58">
        <v>2019</v>
      </c>
    </row>
    <row r="669" spans="19:37" x14ac:dyDescent="0.25">
      <c r="S669" s="68" t="s">
        <v>1469</v>
      </c>
      <c r="T669" s="61" t="s">
        <v>1470</v>
      </c>
      <c r="AH669" s="106">
        <v>27102400</v>
      </c>
      <c r="AI669" s="106" t="s">
        <v>3963</v>
      </c>
      <c r="AJ669" s="61" t="s">
        <v>5104</v>
      </c>
      <c r="AK669" s="58">
        <v>2019</v>
      </c>
    </row>
    <row r="670" spans="19:37" x14ac:dyDescent="0.25">
      <c r="S670" s="68" t="s">
        <v>1051</v>
      </c>
      <c r="T670" s="61" t="s">
        <v>1052</v>
      </c>
      <c r="AH670" s="106">
        <v>27102500</v>
      </c>
      <c r="AI670" s="106" t="s">
        <v>3964</v>
      </c>
      <c r="AJ670" s="61" t="s">
        <v>5105</v>
      </c>
      <c r="AK670" s="58">
        <v>2019</v>
      </c>
    </row>
    <row r="671" spans="19:37" x14ac:dyDescent="0.25">
      <c r="S671" s="68" t="s">
        <v>1053</v>
      </c>
      <c r="T671" s="61" t="s">
        <v>1054</v>
      </c>
      <c r="AH671" s="106">
        <v>27102600</v>
      </c>
      <c r="AI671" s="106" t="s">
        <v>5106</v>
      </c>
      <c r="AJ671" s="61" t="s">
        <v>5107</v>
      </c>
      <c r="AK671" s="58">
        <v>2019</v>
      </c>
    </row>
    <row r="672" spans="19:37" x14ac:dyDescent="0.25">
      <c r="S672" s="68" t="s">
        <v>1055</v>
      </c>
      <c r="T672" s="61" t="s">
        <v>1056</v>
      </c>
      <c r="AH672" s="106">
        <v>27102700</v>
      </c>
      <c r="AI672" s="106" t="s">
        <v>3965</v>
      </c>
      <c r="AJ672" s="61" t="s">
        <v>5108</v>
      </c>
      <c r="AK672" s="58">
        <v>2019</v>
      </c>
    </row>
    <row r="673" spans="19:37" x14ac:dyDescent="0.25">
      <c r="S673" s="68" t="s">
        <v>3579</v>
      </c>
      <c r="T673" s="61" t="s">
        <v>3580</v>
      </c>
      <c r="AH673" s="106">
        <v>27102900</v>
      </c>
      <c r="AI673" s="106" t="s">
        <v>3966</v>
      </c>
      <c r="AJ673" s="61" t="s">
        <v>5109</v>
      </c>
      <c r="AK673" s="58">
        <v>2019</v>
      </c>
    </row>
    <row r="674" spans="19:37" x14ac:dyDescent="0.25">
      <c r="S674" s="68" t="s">
        <v>3581</v>
      </c>
      <c r="T674" s="61" t="s">
        <v>3582</v>
      </c>
      <c r="AH674" s="106">
        <v>27200000</v>
      </c>
      <c r="AI674" s="106" t="s">
        <v>5110</v>
      </c>
      <c r="AJ674" s="61" t="s">
        <v>4434</v>
      </c>
      <c r="AK674" s="58">
        <v>2019</v>
      </c>
    </row>
    <row r="675" spans="19:37" x14ac:dyDescent="0.25">
      <c r="S675" s="68" t="s">
        <v>3583</v>
      </c>
      <c r="T675" s="61" t="s">
        <v>3584</v>
      </c>
      <c r="AH675" s="106">
        <v>27201000</v>
      </c>
      <c r="AI675" s="106" t="s">
        <v>5111</v>
      </c>
      <c r="AJ675" s="61" t="s">
        <v>4434</v>
      </c>
      <c r="AK675" s="58">
        <v>2019</v>
      </c>
    </row>
    <row r="676" spans="19:37" x14ac:dyDescent="0.25">
      <c r="S676" s="68" t="s">
        <v>3575</v>
      </c>
      <c r="T676" s="61" t="s">
        <v>3576</v>
      </c>
      <c r="AH676" s="106">
        <v>27201100</v>
      </c>
      <c r="AI676" s="106" t="s">
        <v>3967</v>
      </c>
      <c r="AJ676" s="61" t="s">
        <v>5112</v>
      </c>
      <c r="AK676" s="58">
        <v>2019</v>
      </c>
    </row>
    <row r="677" spans="19:37" x14ac:dyDescent="0.25">
      <c r="S677" s="68" t="s">
        <v>3585</v>
      </c>
      <c r="T677" s="61" t="s">
        <v>3586</v>
      </c>
      <c r="AH677" s="106">
        <v>27201200</v>
      </c>
      <c r="AI677" s="106" t="s">
        <v>5113</v>
      </c>
      <c r="AJ677" s="61" t="s">
        <v>5114</v>
      </c>
      <c r="AK677" s="58">
        <v>2019</v>
      </c>
    </row>
    <row r="678" spans="19:37" x14ac:dyDescent="0.25">
      <c r="S678" s="68" t="s">
        <v>3587</v>
      </c>
      <c r="T678" s="61" t="s">
        <v>3588</v>
      </c>
      <c r="AH678" s="106">
        <v>27201201</v>
      </c>
      <c r="AI678" s="106" t="s">
        <v>3968</v>
      </c>
      <c r="AJ678" s="61" t="s">
        <v>5115</v>
      </c>
      <c r="AK678" s="58">
        <v>2010</v>
      </c>
    </row>
    <row r="679" spans="19:37" x14ac:dyDescent="0.25">
      <c r="S679" s="68" t="s">
        <v>3573</v>
      </c>
      <c r="T679" s="61" t="s">
        <v>3574</v>
      </c>
      <c r="AH679" s="106">
        <v>27201202</v>
      </c>
      <c r="AI679" s="106" t="s">
        <v>3969</v>
      </c>
      <c r="AJ679" s="61" t="s">
        <v>5116</v>
      </c>
      <c r="AK679" s="58">
        <v>2010</v>
      </c>
    </row>
    <row r="680" spans="19:37" x14ac:dyDescent="0.25">
      <c r="S680" s="68" t="s">
        <v>3589</v>
      </c>
      <c r="T680" s="61" t="s">
        <v>3590</v>
      </c>
      <c r="AH680" s="106">
        <v>27201203</v>
      </c>
      <c r="AI680" s="106" t="s">
        <v>5117</v>
      </c>
      <c r="AJ680" s="61" t="s">
        <v>5118</v>
      </c>
      <c r="AK680" s="58">
        <v>2019</v>
      </c>
    </row>
    <row r="681" spans="19:37" x14ac:dyDescent="0.25">
      <c r="S681" s="68" t="s">
        <v>3555</v>
      </c>
      <c r="T681" s="61" t="s">
        <v>3556</v>
      </c>
      <c r="AH681" s="106">
        <v>27201204</v>
      </c>
      <c r="AI681" s="106" t="s">
        <v>3970</v>
      </c>
      <c r="AJ681" s="61" t="s">
        <v>5119</v>
      </c>
      <c r="AK681" s="58">
        <v>2019</v>
      </c>
    </row>
    <row r="682" spans="19:37" x14ac:dyDescent="0.25">
      <c r="S682" s="68" t="s">
        <v>3559</v>
      </c>
      <c r="T682" s="61" t="s">
        <v>3560</v>
      </c>
      <c r="AH682" s="106">
        <v>27201205</v>
      </c>
      <c r="AI682" s="106" t="s">
        <v>5120</v>
      </c>
      <c r="AJ682" s="61" t="s">
        <v>5121</v>
      </c>
      <c r="AK682" s="58">
        <v>2019</v>
      </c>
    </row>
    <row r="683" spans="19:37" x14ac:dyDescent="0.25">
      <c r="S683" s="68" t="s">
        <v>3561</v>
      </c>
      <c r="T683" s="61" t="s">
        <v>3562</v>
      </c>
      <c r="AH683" s="106">
        <v>27202000</v>
      </c>
      <c r="AI683" s="106" t="s">
        <v>5122</v>
      </c>
      <c r="AJ683" s="61" t="s">
        <v>4434</v>
      </c>
      <c r="AK683" s="58">
        <v>2019</v>
      </c>
    </row>
    <row r="684" spans="19:37" x14ac:dyDescent="0.25">
      <c r="S684" s="68" t="s">
        <v>3563</v>
      </c>
      <c r="T684" s="61" t="s">
        <v>3564</v>
      </c>
      <c r="AH684" s="106">
        <v>27202100</v>
      </c>
      <c r="AI684" s="106" t="s">
        <v>3971</v>
      </c>
      <c r="AJ684" s="61" t="s">
        <v>5123</v>
      </c>
      <c r="AK684" s="58">
        <v>2019</v>
      </c>
    </row>
    <row r="685" spans="19:37" x14ac:dyDescent="0.25">
      <c r="S685" s="68" t="s">
        <v>3565</v>
      </c>
      <c r="T685" s="61" t="s">
        <v>3566</v>
      </c>
      <c r="AH685" s="106">
        <v>27202200</v>
      </c>
      <c r="AI685" s="106" t="s">
        <v>3972</v>
      </c>
      <c r="AJ685" s="61" t="s">
        <v>5124</v>
      </c>
      <c r="AK685" s="58">
        <v>2019</v>
      </c>
    </row>
    <row r="686" spans="19:37" x14ac:dyDescent="0.25">
      <c r="S686" s="68" t="s">
        <v>3567</v>
      </c>
      <c r="T686" s="61" t="s">
        <v>3568</v>
      </c>
      <c r="AH686" s="106">
        <v>27202300</v>
      </c>
      <c r="AI686" s="106" t="s">
        <v>5125</v>
      </c>
      <c r="AJ686" s="61" t="s">
        <v>5126</v>
      </c>
      <c r="AK686" s="58">
        <v>2019</v>
      </c>
    </row>
    <row r="687" spans="19:37" x14ac:dyDescent="0.25">
      <c r="S687" s="68" t="s">
        <v>3591</v>
      </c>
      <c r="T687" s="61" t="s">
        <v>3592</v>
      </c>
      <c r="AH687" s="106">
        <v>27203000</v>
      </c>
      <c r="AI687" s="106" t="s">
        <v>5127</v>
      </c>
      <c r="AJ687" s="61" t="s">
        <v>4434</v>
      </c>
      <c r="AK687" s="58">
        <v>2019</v>
      </c>
    </row>
    <row r="688" spans="19:37" x14ac:dyDescent="0.25">
      <c r="S688" s="68" t="s">
        <v>3595</v>
      </c>
      <c r="T688" s="61" t="s">
        <v>3596</v>
      </c>
      <c r="AH688" s="106">
        <v>27203100</v>
      </c>
      <c r="AI688" s="106" t="s">
        <v>3973</v>
      </c>
      <c r="AJ688" s="61" t="s">
        <v>5128</v>
      </c>
      <c r="AK688" s="58">
        <v>2019</v>
      </c>
    </row>
    <row r="689" spans="19:37" x14ac:dyDescent="0.25">
      <c r="S689" s="68" t="s">
        <v>3597</v>
      </c>
      <c r="T689" s="61" t="s">
        <v>3598</v>
      </c>
      <c r="AH689" s="106">
        <v>27203200</v>
      </c>
      <c r="AI689" s="106" t="s">
        <v>3974</v>
      </c>
      <c r="AJ689" s="61" t="s">
        <v>5129</v>
      </c>
      <c r="AK689" s="58">
        <v>2019</v>
      </c>
    </row>
    <row r="690" spans="19:37" x14ac:dyDescent="0.25">
      <c r="S690" s="68" t="s">
        <v>3599</v>
      </c>
      <c r="T690" s="61" t="s">
        <v>3600</v>
      </c>
      <c r="AH690" s="106">
        <v>27204000</v>
      </c>
      <c r="AI690" s="106" t="s">
        <v>5130</v>
      </c>
      <c r="AJ690" s="61" t="s">
        <v>4434</v>
      </c>
      <c r="AK690" s="58">
        <v>2019</v>
      </c>
    </row>
    <row r="691" spans="19:37" x14ac:dyDescent="0.25">
      <c r="S691" s="68" t="s">
        <v>3577</v>
      </c>
      <c r="T691" s="61" t="s">
        <v>3578</v>
      </c>
      <c r="AH691" s="106">
        <v>27204100</v>
      </c>
      <c r="AI691" s="106" t="s">
        <v>5131</v>
      </c>
      <c r="AJ691" s="61" t="s">
        <v>5132</v>
      </c>
      <c r="AK691" s="58">
        <v>2019</v>
      </c>
    </row>
    <row r="692" spans="19:37" x14ac:dyDescent="0.25">
      <c r="S692" s="68" t="s">
        <v>3569</v>
      </c>
      <c r="T692" s="61" t="s">
        <v>3570</v>
      </c>
      <c r="AH692" s="106">
        <v>27204101</v>
      </c>
      <c r="AI692" s="106" t="s">
        <v>3975</v>
      </c>
      <c r="AJ692" s="61" t="s">
        <v>5133</v>
      </c>
      <c r="AK692" s="58">
        <v>2010</v>
      </c>
    </row>
    <row r="693" spans="19:37" x14ac:dyDescent="0.25">
      <c r="S693" s="68" t="s">
        <v>3571</v>
      </c>
      <c r="T693" s="61" t="s">
        <v>3572</v>
      </c>
      <c r="AH693" s="106">
        <v>27204104</v>
      </c>
      <c r="AI693" s="106" t="s">
        <v>3976</v>
      </c>
      <c r="AJ693" s="61" t="s">
        <v>5134</v>
      </c>
      <c r="AK693" s="58">
        <v>2010</v>
      </c>
    </row>
    <row r="694" spans="19:37" x14ac:dyDescent="0.25">
      <c r="S694" s="68" t="s">
        <v>3557</v>
      </c>
      <c r="T694" s="61" t="s">
        <v>3558</v>
      </c>
      <c r="AH694" s="106">
        <v>27204200</v>
      </c>
      <c r="AI694" s="106" t="s">
        <v>5135</v>
      </c>
      <c r="AJ694" s="61" t="s">
        <v>5136</v>
      </c>
      <c r="AK694" s="58">
        <v>2019</v>
      </c>
    </row>
    <row r="695" spans="19:37" x14ac:dyDescent="0.25">
      <c r="S695" s="68" t="s">
        <v>3593</v>
      </c>
      <c r="T695" s="61" t="s">
        <v>3594</v>
      </c>
      <c r="AH695" s="106">
        <v>27204201</v>
      </c>
      <c r="AI695" s="106" t="s">
        <v>3977</v>
      </c>
      <c r="AJ695" s="61" t="s">
        <v>5137</v>
      </c>
      <c r="AK695" s="58">
        <v>2010</v>
      </c>
    </row>
    <row r="696" spans="19:37" x14ac:dyDescent="0.25">
      <c r="S696" s="68" t="s">
        <v>3601</v>
      </c>
      <c r="T696" s="61" t="s">
        <v>3602</v>
      </c>
      <c r="AH696" s="106">
        <v>27204202</v>
      </c>
      <c r="AI696" s="106" t="s">
        <v>3978</v>
      </c>
      <c r="AJ696" s="61" t="s">
        <v>5138</v>
      </c>
      <c r="AK696" s="58">
        <v>2010</v>
      </c>
    </row>
    <row r="697" spans="19:37" x14ac:dyDescent="0.25">
      <c r="S697" s="68" t="s">
        <v>1057</v>
      </c>
      <c r="T697" s="61" t="s">
        <v>1058</v>
      </c>
      <c r="AH697" s="106">
        <v>27209000</v>
      </c>
      <c r="AI697" s="106" t="s">
        <v>5139</v>
      </c>
      <c r="AJ697" s="61" t="s">
        <v>4434</v>
      </c>
      <c r="AK697" s="58">
        <v>2019</v>
      </c>
    </row>
    <row r="698" spans="19:37" x14ac:dyDescent="0.25">
      <c r="S698" s="68" t="s">
        <v>1059</v>
      </c>
      <c r="T698" s="61" t="s">
        <v>1060</v>
      </c>
      <c r="AH698" s="106">
        <v>27209100</v>
      </c>
      <c r="AI698" s="106" t="s">
        <v>5140</v>
      </c>
      <c r="AJ698" s="61" t="s">
        <v>5141</v>
      </c>
      <c r="AK698" s="58">
        <v>2019</v>
      </c>
    </row>
    <row r="699" spans="19:37" x14ac:dyDescent="0.25">
      <c r="S699" s="68" t="s">
        <v>1061</v>
      </c>
      <c r="T699" s="61" t="s">
        <v>1062</v>
      </c>
      <c r="AH699" s="106">
        <v>27209900</v>
      </c>
      <c r="AI699" s="106" t="s">
        <v>3979</v>
      </c>
      <c r="AJ699" s="61" t="s">
        <v>5142</v>
      </c>
      <c r="AK699" s="58">
        <v>2019</v>
      </c>
    </row>
    <row r="700" spans="19:37" x14ac:dyDescent="0.25">
      <c r="S700" s="68" t="s">
        <v>1695</v>
      </c>
      <c r="T700" s="61" t="s">
        <v>1696</v>
      </c>
      <c r="AH700" s="106">
        <v>27300000</v>
      </c>
      <c r="AI700" s="106" t="s">
        <v>5143</v>
      </c>
      <c r="AJ700" s="61" t="s">
        <v>4434</v>
      </c>
      <c r="AK700" s="58">
        <v>2019</v>
      </c>
    </row>
    <row r="701" spans="19:37" x14ac:dyDescent="0.25">
      <c r="S701" s="68" t="s">
        <v>1715</v>
      </c>
      <c r="T701" s="61" t="s">
        <v>1716</v>
      </c>
      <c r="AH701" s="106">
        <v>27301000</v>
      </c>
      <c r="AI701" s="106" t="s">
        <v>5144</v>
      </c>
      <c r="AJ701" s="61" t="s">
        <v>4434</v>
      </c>
      <c r="AK701" s="58">
        <v>2019</v>
      </c>
    </row>
    <row r="702" spans="19:37" x14ac:dyDescent="0.25">
      <c r="S702" s="68" t="s">
        <v>1717</v>
      </c>
      <c r="T702" s="61" t="s">
        <v>1718</v>
      </c>
      <c r="AH702" s="106">
        <v>27301100</v>
      </c>
      <c r="AI702" s="106" t="s">
        <v>5144</v>
      </c>
      <c r="AJ702" s="61" t="s">
        <v>5145</v>
      </c>
      <c r="AK702" s="58">
        <v>2019</v>
      </c>
    </row>
    <row r="703" spans="19:37" x14ac:dyDescent="0.25">
      <c r="S703" s="68" t="s">
        <v>1719</v>
      </c>
      <c r="T703" s="61" t="s">
        <v>1720</v>
      </c>
      <c r="AH703" s="106">
        <v>27301200</v>
      </c>
      <c r="AI703" s="106" t="s">
        <v>3980</v>
      </c>
      <c r="AJ703" s="61" t="s">
        <v>5146</v>
      </c>
      <c r="AK703" s="58">
        <v>2010</v>
      </c>
    </row>
    <row r="704" spans="19:37" x14ac:dyDescent="0.25">
      <c r="S704" s="68" t="s">
        <v>1721</v>
      </c>
      <c r="T704" s="61" t="s">
        <v>1722</v>
      </c>
      <c r="AH704" s="106">
        <v>27302000</v>
      </c>
      <c r="AI704" s="106" t="s">
        <v>5147</v>
      </c>
      <c r="AJ704" s="61" t="s">
        <v>4434</v>
      </c>
      <c r="AK704" s="58">
        <v>2019</v>
      </c>
    </row>
    <row r="705" spans="19:37" x14ac:dyDescent="0.25">
      <c r="S705" s="68" t="s">
        <v>2643</v>
      </c>
      <c r="T705" s="61" t="s">
        <v>2644</v>
      </c>
      <c r="AH705" s="106">
        <v>27302100</v>
      </c>
      <c r="AI705" s="106" t="s">
        <v>3981</v>
      </c>
      <c r="AJ705" s="61" t="s">
        <v>5148</v>
      </c>
      <c r="AK705" s="58">
        <v>2010</v>
      </c>
    </row>
    <row r="706" spans="19:37" x14ac:dyDescent="0.25">
      <c r="S706" s="68" t="s">
        <v>1063</v>
      </c>
      <c r="T706" s="61" t="s">
        <v>1064</v>
      </c>
      <c r="AH706" s="106">
        <v>27302200</v>
      </c>
      <c r="AI706" s="106" t="s">
        <v>3982</v>
      </c>
      <c r="AJ706" s="61" t="s">
        <v>5149</v>
      </c>
      <c r="AK706" s="58">
        <v>2010</v>
      </c>
    </row>
    <row r="707" spans="19:37" x14ac:dyDescent="0.25">
      <c r="S707" s="68" t="s">
        <v>1399</v>
      </c>
      <c r="T707" s="61" t="s">
        <v>1400</v>
      </c>
      <c r="AH707" s="106">
        <v>27302300</v>
      </c>
      <c r="AI707" s="106" t="s">
        <v>5150</v>
      </c>
      <c r="AJ707" s="61" t="s">
        <v>5151</v>
      </c>
      <c r="AK707" s="58">
        <v>2019</v>
      </c>
    </row>
    <row r="708" spans="19:37" x14ac:dyDescent="0.25">
      <c r="S708" s="68" t="s">
        <v>1699</v>
      </c>
      <c r="T708" s="61" t="s">
        <v>1700</v>
      </c>
      <c r="AH708" s="106">
        <v>27303000</v>
      </c>
      <c r="AI708" s="106" t="s">
        <v>3983</v>
      </c>
      <c r="AJ708" s="61" t="s">
        <v>4434</v>
      </c>
      <c r="AK708" s="58">
        <v>2019</v>
      </c>
    </row>
    <row r="709" spans="19:37" x14ac:dyDescent="0.25">
      <c r="S709" s="68" t="s">
        <v>1065</v>
      </c>
      <c r="T709" s="61" t="s">
        <v>1066</v>
      </c>
      <c r="AH709" s="106">
        <v>27303100</v>
      </c>
      <c r="AI709" s="106" t="s">
        <v>3983</v>
      </c>
      <c r="AJ709" s="61" t="s">
        <v>5152</v>
      </c>
      <c r="AK709" s="58">
        <v>2019</v>
      </c>
    </row>
    <row r="710" spans="19:37" x14ac:dyDescent="0.25">
      <c r="S710" s="68" t="s">
        <v>1067</v>
      </c>
      <c r="T710" s="61" t="s">
        <v>1068</v>
      </c>
      <c r="AH710" s="106">
        <v>27304000</v>
      </c>
      <c r="AI710" s="106" t="s">
        <v>5153</v>
      </c>
      <c r="AJ710" s="61" t="s">
        <v>4434</v>
      </c>
      <c r="AK710" s="58">
        <v>2019</v>
      </c>
    </row>
    <row r="711" spans="19:37" x14ac:dyDescent="0.25">
      <c r="S711" s="68" t="s">
        <v>1731</v>
      </c>
      <c r="T711" s="61" t="s">
        <v>1732</v>
      </c>
      <c r="AH711" s="106">
        <v>27304100</v>
      </c>
      <c r="AI711" s="106" t="s">
        <v>3984</v>
      </c>
      <c r="AJ711" s="61" t="s">
        <v>5154</v>
      </c>
      <c r="AK711" s="58">
        <v>2019</v>
      </c>
    </row>
    <row r="712" spans="19:37" x14ac:dyDescent="0.25">
      <c r="S712" s="68" t="s">
        <v>1723</v>
      </c>
      <c r="T712" s="61" t="s">
        <v>1724</v>
      </c>
      <c r="AH712" s="106">
        <v>27304200</v>
      </c>
      <c r="AI712" s="106" t="s">
        <v>3985</v>
      </c>
      <c r="AJ712" s="61" t="s">
        <v>5155</v>
      </c>
      <c r="AK712" s="58">
        <v>2019</v>
      </c>
    </row>
    <row r="713" spans="19:37" x14ac:dyDescent="0.25">
      <c r="S713" s="68" t="s">
        <v>1725</v>
      </c>
      <c r="T713" s="61" t="s">
        <v>1726</v>
      </c>
      <c r="AH713" s="106">
        <v>27304300</v>
      </c>
      <c r="AI713" s="106" t="s">
        <v>5156</v>
      </c>
      <c r="AJ713" s="61" t="s">
        <v>5157</v>
      </c>
      <c r="AK713" s="58">
        <v>2019</v>
      </c>
    </row>
    <row r="714" spans="19:37" x14ac:dyDescent="0.25">
      <c r="S714" s="68" t="s">
        <v>1727</v>
      </c>
      <c r="T714" s="61" t="s">
        <v>1728</v>
      </c>
      <c r="AH714" s="106">
        <v>27304304</v>
      </c>
      <c r="AI714" s="106" t="s">
        <v>3986</v>
      </c>
      <c r="AJ714" s="61" t="s">
        <v>5158</v>
      </c>
      <c r="AK714" s="58">
        <v>2010</v>
      </c>
    </row>
    <row r="715" spans="19:37" x14ac:dyDescent="0.25">
      <c r="S715" s="68" t="s">
        <v>2005</v>
      </c>
      <c r="T715" s="61" t="s">
        <v>2006</v>
      </c>
      <c r="AH715" s="106">
        <v>27304305</v>
      </c>
      <c r="AI715" s="106" t="s">
        <v>3987</v>
      </c>
      <c r="AJ715" s="61" t="s">
        <v>5159</v>
      </c>
      <c r="AK715" s="58">
        <v>2019</v>
      </c>
    </row>
    <row r="716" spans="19:37" x14ac:dyDescent="0.25">
      <c r="S716" s="68" t="s">
        <v>2567</v>
      </c>
      <c r="T716" s="61" t="s">
        <v>2568</v>
      </c>
      <c r="AH716" s="106">
        <v>27309000</v>
      </c>
      <c r="AI716" s="106" t="s">
        <v>5160</v>
      </c>
      <c r="AJ716" s="61" t="s">
        <v>4434</v>
      </c>
      <c r="AK716" s="58">
        <v>2019</v>
      </c>
    </row>
    <row r="717" spans="19:37" x14ac:dyDescent="0.25">
      <c r="S717" s="68" t="s">
        <v>1627</v>
      </c>
      <c r="T717" s="61" t="s">
        <v>1628</v>
      </c>
      <c r="AH717" s="106">
        <v>27309100</v>
      </c>
      <c r="AI717" s="106" t="s">
        <v>3988</v>
      </c>
      <c r="AJ717" s="61" t="s">
        <v>5161</v>
      </c>
      <c r="AK717" s="58">
        <v>2019</v>
      </c>
    </row>
    <row r="718" spans="19:37" x14ac:dyDescent="0.25">
      <c r="S718" s="68" t="s">
        <v>1387</v>
      </c>
      <c r="T718" s="61" t="s">
        <v>1388</v>
      </c>
      <c r="AH718" s="106">
        <v>27309200</v>
      </c>
      <c r="AI718" s="106" t="s">
        <v>5162</v>
      </c>
      <c r="AJ718" s="61" t="s">
        <v>4971</v>
      </c>
      <c r="AK718" s="58">
        <v>2019</v>
      </c>
    </row>
    <row r="719" spans="19:37" x14ac:dyDescent="0.25">
      <c r="S719" s="68" t="s">
        <v>1729</v>
      </c>
      <c r="T719" s="61" t="s">
        <v>1730</v>
      </c>
      <c r="AH719" s="106">
        <v>27309900</v>
      </c>
      <c r="AI719" s="106" t="s">
        <v>3989</v>
      </c>
      <c r="AJ719" s="61" t="s">
        <v>5163</v>
      </c>
      <c r="AK719" s="58">
        <v>2019</v>
      </c>
    </row>
    <row r="720" spans="19:37" x14ac:dyDescent="0.25">
      <c r="S720" s="68" t="s">
        <v>1069</v>
      </c>
      <c r="T720" s="61" t="s">
        <v>1070</v>
      </c>
      <c r="AH720" s="106">
        <v>27400000</v>
      </c>
      <c r="AI720" s="106" t="s">
        <v>5164</v>
      </c>
      <c r="AJ720" s="61" t="s">
        <v>4434</v>
      </c>
      <c r="AK720" s="58">
        <v>2019</v>
      </c>
    </row>
    <row r="721" spans="19:37" x14ac:dyDescent="0.25">
      <c r="S721" s="68" t="s">
        <v>1467</v>
      </c>
      <c r="T721" s="61" t="s">
        <v>1468</v>
      </c>
      <c r="AH721" s="106">
        <v>27401000</v>
      </c>
      <c r="AI721" s="106" t="s">
        <v>5165</v>
      </c>
      <c r="AJ721" s="61" t="s">
        <v>4434</v>
      </c>
      <c r="AK721" s="58">
        <v>2019</v>
      </c>
    </row>
    <row r="722" spans="19:37" x14ac:dyDescent="0.25">
      <c r="S722" s="68" t="s">
        <v>1071</v>
      </c>
      <c r="T722" s="61" t="s">
        <v>1072</v>
      </c>
      <c r="AH722" s="106">
        <v>27401100</v>
      </c>
      <c r="AI722" s="106" t="s">
        <v>5166</v>
      </c>
      <c r="AJ722" s="61" t="s">
        <v>5167</v>
      </c>
      <c r="AK722" s="58">
        <v>2019</v>
      </c>
    </row>
    <row r="723" spans="19:37" x14ac:dyDescent="0.25">
      <c r="S723" s="68" t="s">
        <v>2569</v>
      </c>
      <c r="T723" s="61" t="s">
        <v>2570</v>
      </c>
      <c r="AH723" s="106">
        <v>27401200</v>
      </c>
      <c r="AI723" s="106" t="s">
        <v>3990</v>
      </c>
      <c r="AJ723" s="61" t="s">
        <v>5168</v>
      </c>
      <c r="AK723" s="58">
        <v>2019</v>
      </c>
    </row>
    <row r="724" spans="19:37" x14ac:dyDescent="0.25">
      <c r="S724" s="68" t="s">
        <v>2549</v>
      </c>
      <c r="T724" s="61" t="s">
        <v>2550</v>
      </c>
      <c r="AH724" s="106">
        <v>27401300</v>
      </c>
      <c r="AI724" s="106" t="s">
        <v>3991</v>
      </c>
      <c r="AJ724" s="61" t="s">
        <v>5169</v>
      </c>
      <c r="AK724" s="58">
        <v>2010</v>
      </c>
    </row>
    <row r="725" spans="19:37" x14ac:dyDescent="0.25">
      <c r="S725" s="68" t="s">
        <v>1199</v>
      </c>
      <c r="T725" s="61" t="s">
        <v>1200</v>
      </c>
      <c r="AH725" s="106">
        <v>27401400</v>
      </c>
      <c r="AI725" s="106" t="s">
        <v>3992</v>
      </c>
      <c r="AJ725" s="61" t="s">
        <v>5170</v>
      </c>
      <c r="AK725" s="58">
        <v>2019</v>
      </c>
    </row>
    <row r="726" spans="19:37" x14ac:dyDescent="0.25">
      <c r="S726" s="68" t="s">
        <v>585</v>
      </c>
      <c r="T726" s="61" t="s">
        <v>586</v>
      </c>
      <c r="AH726" s="106">
        <v>27401500</v>
      </c>
      <c r="AI726" s="106" t="s">
        <v>5171</v>
      </c>
      <c r="AJ726" s="61" t="s">
        <v>5172</v>
      </c>
      <c r="AK726" s="58">
        <v>2019</v>
      </c>
    </row>
    <row r="727" spans="19:37" x14ac:dyDescent="0.25">
      <c r="S727" s="68" t="s">
        <v>2551</v>
      </c>
      <c r="T727" s="61" t="s">
        <v>2552</v>
      </c>
      <c r="AH727" s="106">
        <v>27402000</v>
      </c>
      <c r="AI727" s="106" t="s">
        <v>3993</v>
      </c>
      <c r="AJ727" s="61" t="s">
        <v>4434</v>
      </c>
      <c r="AK727" s="58">
        <v>2019</v>
      </c>
    </row>
    <row r="728" spans="19:37" x14ac:dyDescent="0.25">
      <c r="S728" s="68" t="s">
        <v>2553</v>
      </c>
      <c r="T728" s="61" t="s">
        <v>2554</v>
      </c>
      <c r="AH728" s="106">
        <v>27402100</v>
      </c>
      <c r="AI728" s="106" t="s">
        <v>3993</v>
      </c>
      <c r="AJ728" s="61" t="s">
        <v>5173</v>
      </c>
      <c r="AK728" s="58">
        <v>2019</v>
      </c>
    </row>
    <row r="729" spans="19:37" x14ac:dyDescent="0.25">
      <c r="S729" s="68" t="s">
        <v>3047</v>
      </c>
      <c r="T729" s="61" t="s">
        <v>3048</v>
      </c>
      <c r="AH729" s="106">
        <v>27403000</v>
      </c>
      <c r="AI729" s="106" t="s">
        <v>5174</v>
      </c>
      <c r="AJ729" s="61" t="s">
        <v>4434</v>
      </c>
      <c r="AK729" s="58">
        <v>2019</v>
      </c>
    </row>
    <row r="730" spans="19:37" x14ac:dyDescent="0.25">
      <c r="S730" s="68" t="s">
        <v>3205</v>
      </c>
      <c r="T730" s="61" t="s">
        <v>3206</v>
      </c>
      <c r="AH730" s="106">
        <v>27403100</v>
      </c>
      <c r="AI730" s="106" t="s">
        <v>5175</v>
      </c>
      <c r="AJ730" s="61" t="s">
        <v>5176</v>
      </c>
      <c r="AK730" s="58">
        <v>2019</v>
      </c>
    </row>
    <row r="731" spans="19:37" x14ac:dyDescent="0.25">
      <c r="S731" s="68" t="s">
        <v>2555</v>
      </c>
      <c r="T731" s="61" t="s">
        <v>2556</v>
      </c>
      <c r="AH731" s="106">
        <v>27403200</v>
      </c>
      <c r="AI731" s="106" t="s">
        <v>3994</v>
      </c>
      <c r="AJ731" s="61" t="s">
        <v>5177</v>
      </c>
      <c r="AK731" s="58">
        <v>2019</v>
      </c>
    </row>
    <row r="732" spans="19:37" x14ac:dyDescent="0.25">
      <c r="S732" s="68" t="s">
        <v>2517</v>
      </c>
      <c r="T732" s="61" t="s">
        <v>2518</v>
      </c>
      <c r="AH732" s="106">
        <v>27409000</v>
      </c>
      <c r="AI732" s="106" t="s">
        <v>5178</v>
      </c>
      <c r="AJ732" s="61" t="s">
        <v>4434</v>
      </c>
      <c r="AK732" s="58">
        <v>2019</v>
      </c>
    </row>
    <row r="733" spans="19:37" x14ac:dyDescent="0.25">
      <c r="S733" s="68" t="s">
        <v>2519</v>
      </c>
      <c r="T733" s="61" t="s">
        <v>2520</v>
      </c>
      <c r="AH733" s="106">
        <v>27409900</v>
      </c>
      <c r="AI733" s="106" t="s">
        <v>5179</v>
      </c>
      <c r="AJ733" s="61" t="s">
        <v>5180</v>
      </c>
      <c r="AK733" s="58">
        <v>2019</v>
      </c>
    </row>
    <row r="734" spans="19:37" x14ac:dyDescent="0.25">
      <c r="S734" s="68" t="s">
        <v>1073</v>
      </c>
      <c r="T734" s="61" t="s">
        <v>1074</v>
      </c>
      <c r="AH734" s="106">
        <v>29100000</v>
      </c>
      <c r="AI734" s="106" t="s">
        <v>5181</v>
      </c>
      <c r="AJ734" s="61" t="s">
        <v>4434</v>
      </c>
      <c r="AK734" s="58">
        <v>2019</v>
      </c>
    </row>
    <row r="735" spans="19:37" x14ac:dyDescent="0.25">
      <c r="S735" s="68" t="s">
        <v>2521</v>
      </c>
      <c r="T735" s="61" t="s">
        <v>2522</v>
      </c>
      <c r="AH735" s="106">
        <v>29101000</v>
      </c>
      <c r="AI735" s="106" t="s">
        <v>3995</v>
      </c>
      <c r="AJ735" s="61" t="s">
        <v>4434</v>
      </c>
      <c r="AK735" s="58">
        <v>2019</v>
      </c>
    </row>
    <row r="736" spans="19:37" x14ac:dyDescent="0.25">
      <c r="S736" s="68" t="s">
        <v>2523</v>
      </c>
      <c r="T736" s="61" t="s">
        <v>2524</v>
      </c>
      <c r="AH736" s="106">
        <v>29101100</v>
      </c>
      <c r="AI736" s="106" t="s">
        <v>3995</v>
      </c>
      <c r="AJ736" s="61" t="s">
        <v>5182</v>
      </c>
      <c r="AK736" s="58">
        <v>2019</v>
      </c>
    </row>
    <row r="737" spans="19:37" x14ac:dyDescent="0.25">
      <c r="S737" s="68" t="s">
        <v>2525</v>
      </c>
      <c r="T737" s="61" t="s">
        <v>2526</v>
      </c>
      <c r="AH737" s="106">
        <v>29102000</v>
      </c>
      <c r="AI737" s="106" t="s">
        <v>5183</v>
      </c>
      <c r="AJ737" s="61" t="s">
        <v>4434</v>
      </c>
      <c r="AK737" s="58">
        <v>2019</v>
      </c>
    </row>
    <row r="738" spans="19:37" x14ac:dyDescent="0.25">
      <c r="S738" s="68" t="s">
        <v>2527</v>
      </c>
      <c r="T738" s="61" t="s">
        <v>2528</v>
      </c>
      <c r="AH738" s="106">
        <v>29102100</v>
      </c>
      <c r="AI738" s="106" t="s">
        <v>3996</v>
      </c>
      <c r="AJ738" s="61" t="s">
        <v>5184</v>
      </c>
      <c r="AK738" s="58">
        <v>2019</v>
      </c>
    </row>
    <row r="739" spans="19:37" x14ac:dyDescent="0.25">
      <c r="S739" s="68" t="s">
        <v>2529</v>
      </c>
      <c r="T739" s="61" t="s">
        <v>2530</v>
      </c>
      <c r="AH739" s="106">
        <v>29102200</v>
      </c>
      <c r="AI739" s="106" t="s">
        <v>3997</v>
      </c>
      <c r="AJ739" s="61" t="s">
        <v>5185</v>
      </c>
      <c r="AK739" s="58">
        <v>2019</v>
      </c>
    </row>
    <row r="740" spans="19:37" x14ac:dyDescent="0.25">
      <c r="S740" s="68" t="s">
        <v>2531</v>
      </c>
      <c r="T740" s="61" t="s">
        <v>2532</v>
      </c>
      <c r="AH740" s="106">
        <v>29102300</v>
      </c>
      <c r="AI740" s="106" t="s">
        <v>3998</v>
      </c>
      <c r="AJ740" s="61" t="s">
        <v>5186</v>
      </c>
      <c r="AK740" s="58">
        <v>2019</v>
      </c>
    </row>
    <row r="741" spans="19:37" x14ac:dyDescent="0.25">
      <c r="S741" s="68" t="s">
        <v>2533</v>
      </c>
      <c r="T741" s="61" t="s">
        <v>2534</v>
      </c>
      <c r="AH741" s="106">
        <v>29102400</v>
      </c>
      <c r="AI741" s="106" t="s">
        <v>3999</v>
      </c>
      <c r="AJ741" s="61" t="s">
        <v>5187</v>
      </c>
      <c r="AK741" s="58">
        <v>2019</v>
      </c>
    </row>
    <row r="742" spans="19:37" x14ac:dyDescent="0.25">
      <c r="S742" s="68" t="s">
        <v>2007</v>
      </c>
      <c r="T742" s="61" t="s">
        <v>2008</v>
      </c>
      <c r="AH742" s="106">
        <v>29102900</v>
      </c>
      <c r="AI742" s="106" t="s">
        <v>4000</v>
      </c>
      <c r="AJ742" s="61" t="s">
        <v>5188</v>
      </c>
      <c r="AK742" s="58">
        <v>2019</v>
      </c>
    </row>
    <row r="743" spans="19:37" x14ac:dyDescent="0.25">
      <c r="S743" s="68" t="s">
        <v>2009</v>
      </c>
      <c r="T743" s="61" t="s">
        <v>2010</v>
      </c>
      <c r="AH743" s="106">
        <v>29103000</v>
      </c>
      <c r="AI743" s="106" t="s">
        <v>4001</v>
      </c>
      <c r="AJ743" s="61" t="s">
        <v>4434</v>
      </c>
      <c r="AK743" s="58">
        <v>2019</v>
      </c>
    </row>
    <row r="744" spans="19:37" x14ac:dyDescent="0.25">
      <c r="S744" s="68" t="s">
        <v>2535</v>
      </c>
      <c r="T744" s="61" t="s">
        <v>2536</v>
      </c>
      <c r="AH744" s="106">
        <v>29103100</v>
      </c>
      <c r="AI744" s="106" t="s">
        <v>4001</v>
      </c>
      <c r="AJ744" s="61" t="s">
        <v>5189</v>
      </c>
      <c r="AK744" s="58">
        <v>2019</v>
      </c>
    </row>
    <row r="745" spans="19:37" x14ac:dyDescent="0.25">
      <c r="S745" s="68" t="s">
        <v>1823</v>
      </c>
      <c r="T745" s="61" t="s">
        <v>1824</v>
      </c>
      <c r="AH745" s="106">
        <v>29104000</v>
      </c>
      <c r="AI745" s="106" t="s">
        <v>4002</v>
      </c>
      <c r="AJ745" s="61" t="s">
        <v>4434</v>
      </c>
      <c r="AK745" s="58">
        <v>2019</v>
      </c>
    </row>
    <row r="746" spans="19:37" x14ac:dyDescent="0.25">
      <c r="S746" s="68" t="s">
        <v>1825</v>
      </c>
      <c r="T746" s="61" t="s">
        <v>1826</v>
      </c>
      <c r="AH746" s="106">
        <v>29104100</v>
      </c>
      <c r="AI746" s="106" t="s">
        <v>4002</v>
      </c>
      <c r="AJ746" s="61" t="s">
        <v>5190</v>
      </c>
      <c r="AK746" s="58">
        <v>2019</v>
      </c>
    </row>
    <row r="747" spans="19:37" x14ac:dyDescent="0.25">
      <c r="S747" s="68" t="s">
        <v>1827</v>
      </c>
      <c r="T747" s="61" t="s">
        <v>1828</v>
      </c>
      <c r="AH747" s="106">
        <v>29105000</v>
      </c>
      <c r="AI747" s="106" t="s">
        <v>4003</v>
      </c>
      <c r="AJ747" s="61" t="s">
        <v>4434</v>
      </c>
      <c r="AK747" s="58">
        <v>2019</v>
      </c>
    </row>
    <row r="748" spans="19:37" x14ac:dyDescent="0.25">
      <c r="S748" s="68" t="s">
        <v>2537</v>
      </c>
      <c r="T748" s="61" t="s">
        <v>2538</v>
      </c>
      <c r="AH748" s="106">
        <v>29105100</v>
      </c>
      <c r="AI748" s="106" t="s">
        <v>4003</v>
      </c>
      <c r="AJ748" s="61" t="s">
        <v>5191</v>
      </c>
      <c r="AK748" s="58">
        <v>2019</v>
      </c>
    </row>
    <row r="749" spans="19:37" x14ac:dyDescent="0.25">
      <c r="S749" s="68" t="s">
        <v>1807</v>
      </c>
      <c r="T749" s="61" t="s">
        <v>1808</v>
      </c>
      <c r="AH749" s="106">
        <v>29106100</v>
      </c>
      <c r="AI749" s="106" t="s">
        <v>4004</v>
      </c>
      <c r="AJ749" s="61" t="s">
        <v>5192</v>
      </c>
      <c r="AK749" s="58">
        <v>2010</v>
      </c>
    </row>
    <row r="750" spans="19:37" x14ac:dyDescent="0.25">
      <c r="S750" s="68" t="s">
        <v>1809</v>
      </c>
      <c r="T750" s="61" t="s">
        <v>1810</v>
      </c>
      <c r="AH750" s="106">
        <v>29106200</v>
      </c>
      <c r="AI750" s="106" t="s">
        <v>4005</v>
      </c>
      <c r="AJ750" s="61" t="s">
        <v>5193</v>
      </c>
      <c r="AK750" s="58">
        <v>2010</v>
      </c>
    </row>
    <row r="751" spans="19:37" x14ac:dyDescent="0.25">
      <c r="S751" s="68" t="s">
        <v>1811</v>
      </c>
      <c r="T751" s="61" t="s">
        <v>1812</v>
      </c>
      <c r="AH751" s="106">
        <v>29106300</v>
      </c>
      <c r="AI751" s="106" t="s">
        <v>4006</v>
      </c>
      <c r="AJ751" s="61" t="s">
        <v>5194</v>
      </c>
      <c r="AK751" s="58">
        <v>2010</v>
      </c>
    </row>
    <row r="752" spans="19:37" x14ac:dyDescent="0.25">
      <c r="S752" s="68" t="s">
        <v>1813</v>
      </c>
      <c r="T752" s="61" t="s">
        <v>1814</v>
      </c>
      <c r="AH752" s="106">
        <v>29106400</v>
      </c>
      <c r="AI752" s="106" t="s">
        <v>4007</v>
      </c>
      <c r="AJ752" s="61" t="s">
        <v>5195</v>
      </c>
      <c r="AK752" s="58">
        <v>2010</v>
      </c>
    </row>
    <row r="753" spans="19:37" x14ac:dyDescent="0.25">
      <c r="S753" s="68" t="s">
        <v>2539</v>
      </c>
      <c r="T753" s="61" t="s">
        <v>2540</v>
      </c>
      <c r="AH753" s="106">
        <v>29106500</v>
      </c>
      <c r="AI753" s="106" t="s">
        <v>4008</v>
      </c>
      <c r="AJ753" s="61" t="s">
        <v>5196</v>
      </c>
      <c r="AK753" s="58">
        <v>2010</v>
      </c>
    </row>
    <row r="754" spans="19:37" x14ac:dyDescent="0.25">
      <c r="S754" s="68" t="s">
        <v>1815</v>
      </c>
      <c r="T754" s="61" t="s">
        <v>1816</v>
      </c>
      <c r="AH754" s="106">
        <v>29106600</v>
      </c>
      <c r="AI754" s="106" t="s">
        <v>4009</v>
      </c>
      <c r="AJ754" s="61" t="s">
        <v>5197</v>
      </c>
      <c r="AK754" s="58">
        <v>2010</v>
      </c>
    </row>
    <row r="755" spans="19:37" x14ac:dyDescent="0.25">
      <c r="S755" s="68" t="s">
        <v>1817</v>
      </c>
      <c r="T755" s="61" t="s">
        <v>1818</v>
      </c>
      <c r="AH755" s="106">
        <v>29106700</v>
      </c>
      <c r="AI755" s="106" t="s">
        <v>4010</v>
      </c>
      <c r="AJ755" s="61" t="s">
        <v>5198</v>
      </c>
      <c r="AK755" s="58">
        <v>2010</v>
      </c>
    </row>
    <row r="756" spans="19:37" x14ac:dyDescent="0.25">
      <c r="S756" s="68" t="s">
        <v>1819</v>
      </c>
      <c r="T756" s="61" t="s">
        <v>1820</v>
      </c>
      <c r="AH756" s="106">
        <v>29106900</v>
      </c>
      <c r="AI756" s="106" t="s">
        <v>4011</v>
      </c>
      <c r="AJ756" s="61" t="s">
        <v>5199</v>
      </c>
      <c r="AK756" s="58">
        <v>2010</v>
      </c>
    </row>
    <row r="757" spans="19:37" x14ac:dyDescent="0.25">
      <c r="S757" s="68" t="s">
        <v>1821</v>
      </c>
      <c r="T757" s="61" t="s">
        <v>1822</v>
      </c>
      <c r="AH757" s="106">
        <v>29106901</v>
      </c>
      <c r="AI757" s="106" t="s">
        <v>4012</v>
      </c>
      <c r="AJ757" s="61" t="s">
        <v>5200</v>
      </c>
      <c r="AK757" s="58">
        <v>2010</v>
      </c>
    </row>
    <row r="758" spans="19:37" x14ac:dyDescent="0.25">
      <c r="S758" s="99" t="s">
        <v>1829</v>
      </c>
      <c r="T758" s="69" t="s">
        <v>1830</v>
      </c>
      <c r="AH758" s="106">
        <v>29106902</v>
      </c>
      <c r="AI758" s="106" t="s">
        <v>4013</v>
      </c>
      <c r="AJ758" s="61" t="s">
        <v>5201</v>
      </c>
      <c r="AK758" s="58">
        <v>2010</v>
      </c>
    </row>
    <row r="759" spans="19:37" x14ac:dyDescent="0.25">
      <c r="S759" s="68" t="s">
        <v>1831</v>
      </c>
      <c r="T759" s="61" t="s">
        <v>1832</v>
      </c>
      <c r="AH759" s="106">
        <v>29106903</v>
      </c>
      <c r="AI759" s="106" t="s">
        <v>4014</v>
      </c>
      <c r="AJ759" s="61" t="s">
        <v>5202</v>
      </c>
      <c r="AK759" s="58">
        <v>2010</v>
      </c>
    </row>
    <row r="760" spans="19:37" x14ac:dyDescent="0.25">
      <c r="S760" s="68" t="s">
        <v>1075</v>
      </c>
      <c r="T760" s="61" t="s">
        <v>1076</v>
      </c>
      <c r="AH760" s="106">
        <v>29106904</v>
      </c>
      <c r="AI760" s="106" t="s">
        <v>4015</v>
      </c>
      <c r="AJ760" s="61" t="s">
        <v>5203</v>
      </c>
      <c r="AK760" s="58">
        <v>2010</v>
      </c>
    </row>
    <row r="761" spans="19:37" x14ac:dyDescent="0.25">
      <c r="S761" s="68" t="s">
        <v>1077</v>
      </c>
      <c r="T761" s="61" t="s">
        <v>1078</v>
      </c>
      <c r="AH761" s="106">
        <v>29106905</v>
      </c>
      <c r="AI761" s="106" t="s">
        <v>4016</v>
      </c>
      <c r="AJ761" s="61" t="s">
        <v>5204</v>
      </c>
      <c r="AK761" s="58">
        <v>2010</v>
      </c>
    </row>
    <row r="762" spans="19:37" x14ac:dyDescent="0.25">
      <c r="S762" s="68" t="s">
        <v>1079</v>
      </c>
      <c r="T762" s="61" t="s">
        <v>1080</v>
      </c>
      <c r="AH762" s="106">
        <v>29106906</v>
      </c>
      <c r="AI762" s="106" t="s">
        <v>4017</v>
      </c>
      <c r="AJ762" s="61" t="s">
        <v>5205</v>
      </c>
      <c r="AK762" s="58">
        <v>2010</v>
      </c>
    </row>
    <row r="763" spans="19:37" x14ac:dyDescent="0.25">
      <c r="S763" s="68" t="s">
        <v>1081</v>
      </c>
      <c r="T763" s="61" t="s">
        <v>1082</v>
      </c>
      <c r="AH763" s="106">
        <v>29106907</v>
      </c>
      <c r="AI763" s="106" t="s">
        <v>4018</v>
      </c>
      <c r="AJ763" s="61" t="s">
        <v>5206</v>
      </c>
      <c r="AK763" s="58">
        <v>2010</v>
      </c>
    </row>
    <row r="764" spans="19:37" x14ac:dyDescent="0.25">
      <c r="S764" s="68" t="s">
        <v>1083</v>
      </c>
      <c r="T764" s="61" t="s">
        <v>1084</v>
      </c>
      <c r="AH764" s="106">
        <v>29106908</v>
      </c>
      <c r="AI764" s="106" t="s">
        <v>4019</v>
      </c>
      <c r="AJ764" s="61" t="s">
        <v>5207</v>
      </c>
      <c r="AK764" s="58">
        <v>2010</v>
      </c>
    </row>
    <row r="765" spans="19:37" x14ac:dyDescent="0.25">
      <c r="S765" s="68" t="s">
        <v>1085</v>
      </c>
      <c r="T765" s="61" t="s">
        <v>1086</v>
      </c>
      <c r="AH765" s="106">
        <v>29106909</v>
      </c>
      <c r="AI765" s="106" t="s">
        <v>4020</v>
      </c>
      <c r="AJ765" s="61" t="s">
        <v>5208</v>
      </c>
      <c r="AK765" s="58">
        <v>2010</v>
      </c>
    </row>
    <row r="766" spans="19:37" x14ac:dyDescent="0.25">
      <c r="S766" s="68" t="s">
        <v>1087</v>
      </c>
      <c r="T766" s="61" t="s">
        <v>1088</v>
      </c>
      <c r="AH766" s="106">
        <v>29106910</v>
      </c>
      <c r="AI766" s="106" t="s">
        <v>4021</v>
      </c>
      <c r="AJ766" s="61" t="s">
        <v>5209</v>
      </c>
      <c r="AK766" s="58">
        <v>2010</v>
      </c>
    </row>
    <row r="767" spans="19:37" x14ac:dyDescent="0.25">
      <c r="S767" s="68" t="s">
        <v>1089</v>
      </c>
      <c r="T767" s="61" t="s">
        <v>1090</v>
      </c>
      <c r="AH767" s="106">
        <v>29106911</v>
      </c>
      <c r="AI767" s="106" t="s">
        <v>4022</v>
      </c>
      <c r="AJ767" s="61" t="s">
        <v>5210</v>
      </c>
      <c r="AK767" s="58">
        <v>2010</v>
      </c>
    </row>
    <row r="768" spans="19:37" x14ac:dyDescent="0.25">
      <c r="S768" s="68" t="s">
        <v>1091</v>
      </c>
      <c r="T768" s="61" t="s">
        <v>1092</v>
      </c>
      <c r="AH768" s="106">
        <v>29106912</v>
      </c>
      <c r="AI768" s="106" t="s">
        <v>4023</v>
      </c>
      <c r="AJ768" s="61" t="s">
        <v>5211</v>
      </c>
      <c r="AK768" s="58">
        <v>2010</v>
      </c>
    </row>
    <row r="769" spans="19:37" x14ac:dyDescent="0.25">
      <c r="S769" s="68" t="s">
        <v>1093</v>
      </c>
      <c r="T769" s="61" t="s">
        <v>1094</v>
      </c>
      <c r="AH769" s="106">
        <v>29107000</v>
      </c>
      <c r="AI769" s="106" t="s">
        <v>4024</v>
      </c>
      <c r="AJ769" s="61" t="s">
        <v>4434</v>
      </c>
      <c r="AK769" s="58">
        <v>2019</v>
      </c>
    </row>
    <row r="770" spans="19:37" x14ac:dyDescent="0.25">
      <c r="S770" s="68" t="s">
        <v>1095</v>
      </c>
      <c r="T770" s="61" t="s">
        <v>1096</v>
      </c>
      <c r="AH770" s="106">
        <v>29107100</v>
      </c>
      <c r="AI770" s="106" t="s">
        <v>4024</v>
      </c>
      <c r="AJ770" s="61" t="s">
        <v>5212</v>
      </c>
      <c r="AK770" s="58">
        <v>2019</v>
      </c>
    </row>
    <row r="771" spans="19:37" x14ac:dyDescent="0.25">
      <c r="S771" s="68" t="s">
        <v>1097</v>
      </c>
      <c r="T771" s="61" t="s">
        <v>1098</v>
      </c>
      <c r="AH771" s="106">
        <v>29107101</v>
      </c>
      <c r="AI771" s="106" t="s">
        <v>4025</v>
      </c>
      <c r="AJ771" s="61" t="s">
        <v>5213</v>
      </c>
      <c r="AK771" s="58">
        <v>2019</v>
      </c>
    </row>
    <row r="772" spans="19:37" x14ac:dyDescent="0.25">
      <c r="S772" s="68" t="s">
        <v>1099</v>
      </c>
      <c r="T772" s="61" t="s">
        <v>1100</v>
      </c>
      <c r="AH772" s="106">
        <v>29108000</v>
      </c>
      <c r="AI772" s="106" t="s">
        <v>4026</v>
      </c>
      <c r="AJ772" s="61" t="s">
        <v>4434</v>
      </c>
      <c r="AK772" s="58">
        <v>2019</v>
      </c>
    </row>
    <row r="773" spans="19:37" x14ac:dyDescent="0.25">
      <c r="S773" s="68" t="s">
        <v>1101</v>
      </c>
      <c r="T773" s="61" t="s">
        <v>1102</v>
      </c>
      <c r="AH773" s="106">
        <v>29108100</v>
      </c>
      <c r="AI773" s="106" t="s">
        <v>4026</v>
      </c>
      <c r="AJ773" s="61" t="s">
        <v>5214</v>
      </c>
      <c r="AK773" s="58">
        <v>2019</v>
      </c>
    </row>
    <row r="774" spans="19:37" x14ac:dyDescent="0.25">
      <c r="S774" s="68" t="s">
        <v>1103</v>
      </c>
      <c r="T774" s="61" t="s">
        <v>1104</v>
      </c>
      <c r="AH774" s="106">
        <v>29112000</v>
      </c>
      <c r="AI774" s="106" t="s">
        <v>5215</v>
      </c>
      <c r="AJ774" s="61" t="s">
        <v>4434</v>
      </c>
      <c r="AK774" s="58">
        <v>2019</v>
      </c>
    </row>
    <row r="775" spans="19:37" x14ac:dyDescent="0.25">
      <c r="S775" s="68" t="s">
        <v>1105</v>
      </c>
      <c r="T775" s="61" t="s">
        <v>1106</v>
      </c>
      <c r="AH775" s="106">
        <v>29112200</v>
      </c>
      <c r="AI775" s="106" t="s">
        <v>4027</v>
      </c>
      <c r="AJ775" s="61" t="s">
        <v>5216</v>
      </c>
      <c r="AK775" s="58">
        <v>2019</v>
      </c>
    </row>
    <row r="776" spans="19:37" x14ac:dyDescent="0.25">
      <c r="S776" s="68" t="s">
        <v>1107</v>
      </c>
      <c r="T776" s="61" t="s">
        <v>1108</v>
      </c>
      <c r="AH776" s="106">
        <v>29112201</v>
      </c>
      <c r="AI776" s="106" t="s">
        <v>4028</v>
      </c>
      <c r="AJ776" s="61" t="s">
        <v>5217</v>
      </c>
      <c r="AK776" s="58">
        <v>2019</v>
      </c>
    </row>
    <row r="777" spans="19:37" x14ac:dyDescent="0.25">
      <c r="S777" s="68" t="s">
        <v>1109</v>
      </c>
      <c r="T777" s="61" t="s">
        <v>1110</v>
      </c>
      <c r="AH777" s="106">
        <v>29112300</v>
      </c>
      <c r="AI777" s="106" t="s">
        <v>4029</v>
      </c>
      <c r="AJ777" s="61" t="s">
        <v>5218</v>
      </c>
      <c r="AK777" s="58">
        <v>2019</v>
      </c>
    </row>
    <row r="778" spans="19:37" x14ac:dyDescent="0.25">
      <c r="S778" s="68" t="s">
        <v>1111</v>
      </c>
      <c r="T778" s="61" t="s">
        <v>1112</v>
      </c>
      <c r="AH778" s="106">
        <v>29112400</v>
      </c>
      <c r="AI778" s="106" t="s">
        <v>4030</v>
      </c>
      <c r="AJ778" s="61" t="s">
        <v>5219</v>
      </c>
      <c r="AK778" s="58">
        <v>2019</v>
      </c>
    </row>
    <row r="779" spans="19:37" x14ac:dyDescent="0.25">
      <c r="S779" s="68" t="s">
        <v>1113</v>
      </c>
      <c r="T779" s="61" t="s">
        <v>1114</v>
      </c>
      <c r="AH779" s="106">
        <v>29112500</v>
      </c>
      <c r="AI779" s="106" t="s">
        <v>4031</v>
      </c>
      <c r="AJ779" s="61" t="s">
        <v>5220</v>
      </c>
      <c r="AK779" s="58">
        <v>2019</v>
      </c>
    </row>
    <row r="780" spans="19:37" x14ac:dyDescent="0.25">
      <c r="S780" s="68" t="s">
        <v>1115</v>
      </c>
      <c r="T780" s="61" t="s">
        <v>1116</v>
      </c>
      <c r="AH780" s="106">
        <v>29112501</v>
      </c>
      <c r="AI780" s="106" t="s">
        <v>4032</v>
      </c>
      <c r="AJ780" s="61" t="s">
        <v>5221</v>
      </c>
      <c r="AK780" s="58">
        <v>2010</v>
      </c>
    </row>
    <row r="781" spans="19:37" x14ac:dyDescent="0.25">
      <c r="S781" s="68" t="s">
        <v>1117</v>
      </c>
      <c r="T781" s="61" t="s">
        <v>1118</v>
      </c>
      <c r="AH781" s="106">
        <v>29112502</v>
      </c>
      <c r="AI781" s="106" t="s">
        <v>4033</v>
      </c>
      <c r="AJ781" s="61" t="s">
        <v>5222</v>
      </c>
      <c r="AK781" s="58">
        <v>2010</v>
      </c>
    </row>
    <row r="782" spans="19:37" x14ac:dyDescent="0.25">
      <c r="S782" s="68" t="s">
        <v>1119</v>
      </c>
      <c r="T782" s="61" t="s">
        <v>1120</v>
      </c>
      <c r="AH782" s="106">
        <v>29112600</v>
      </c>
      <c r="AI782" s="106" t="s">
        <v>4034</v>
      </c>
      <c r="AJ782" s="61" t="s">
        <v>5223</v>
      </c>
      <c r="AK782" s="58">
        <v>2019</v>
      </c>
    </row>
    <row r="783" spans="19:37" x14ac:dyDescent="0.25">
      <c r="S783" s="68" t="s">
        <v>1121</v>
      </c>
      <c r="T783" s="61" t="s">
        <v>1122</v>
      </c>
      <c r="AH783" s="106">
        <v>29112700</v>
      </c>
      <c r="AI783" s="106" t="s">
        <v>4035</v>
      </c>
      <c r="AJ783" s="61" t="s">
        <v>5224</v>
      </c>
      <c r="AK783" s="58">
        <v>2019</v>
      </c>
    </row>
    <row r="784" spans="19:37" x14ac:dyDescent="0.25">
      <c r="S784" s="68" t="s">
        <v>1123</v>
      </c>
      <c r="T784" s="61" t="s">
        <v>1124</v>
      </c>
      <c r="AH784" s="106">
        <v>29112800</v>
      </c>
      <c r="AI784" s="106" t="s">
        <v>4036</v>
      </c>
      <c r="AJ784" s="61" t="s">
        <v>5225</v>
      </c>
      <c r="AK784" s="58">
        <v>2019</v>
      </c>
    </row>
    <row r="785" spans="19:37" x14ac:dyDescent="0.25">
      <c r="S785" s="68" t="s">
        <v>1125</v>
      </c>
      <c r="T785" s="61" t="s">
        <v>1126</v>
      </c>
      <c r="AH785" s="106">
        <v>29112900</v>
      </c>
      <c r="AI785" s="106" t="s">
        <v>4037</v>
      </c>
      <c r="AJ785" s="61" t="s">
        <v>5226</v>
      </c>
      <c r="AK785" s="58">
        <v>2019</v>
      </c>
    </row>
    <row r="786" spans="19:37" x14ac:dyDescent="0.25">
      <c r="S786" s="68" t="s">
        <v>1127</v>
      </c>
      <c r="T786" s="61" t="s">
        <v>1128</v>
      </c>
      <c r="AH786" s="106">
        <v>29112901</v>
      </c>
      <c r="AI786" s="106" t="s">
        <v>4032</v>
      </c>
      <c r="AJ786" s="61" t="s">
        <v>5221</v>
      </c>
      <c r="AK786" s="58">
        <v>2019</v>
      </c>
    </row>
    <row r="787" spans="19:37" x14ac:dyDescent="0.25">
      <c r="S787" s="68" t="s">
        <v>1129</v>
      </c>
      <c r="T787" s="61" t="s">
        <v>1130</v>
      </c>
      <c r="AH787" s="106">
        <v>29112902</v>
      </c>
      <c r="AI787" s="106" t="s">
        <v>4033</v>
      </c>
      <c r="AJ787" s="61" t="s">
        <v>5227</v>
      </c>
      <c r="AK787" s="58">
        <v>2019</v>
      </c>
    </row>
    <row r="788" spans="19:37" x14ac:dyDescent="0.25">
      <c r="S788" s="68" t="s">
        <v>1131</v>
      </c>
      <c r="T788" s="61" t="s">
        <v>1132</v>
      </c>
      <c r="AH788" s="106">
        <v>29113000</v>
      </c>
      <c r="AI788" s="106" t="s">
        <v>4038</v>
      </c>
      <c r="AJ788" s="61" t="s">
        <v>4434</v>
      </c>
      <c r="AK788" s="58">
        <v>2019</v>
      </c>
    </row>
    <row r="789" spans="19:37" x14ac:dyDescent="0.25">
      <c r="S789" s="68" t="s">
        <v>1133</v>
      </c>
      <c r="T789" s="61" t="s">
        <v>1134</v>
      </c>
      <c r="AH789" s="106">
        <v>29113100</v>
      </c>
      <c r="AI789" s="106" t="s">
        <v>4038</v>
      </c>
      <c r="AJ789" s="61" t="s">
        <v>5228</v>
      </c>
      <c r="AK789" s="58">
        <v>2019</v>
      </c>
    </row>
    <row r="790" spans="19:37" x14ac:dyDescent="0.25">
      <c r="S790" s="68" t="s">
        <v>1135</v>
      </c>
      <c r="T790" s="61" t="s">
        <v>1136</v>
      </c>
      <c r="AH790" s="106">
        <v>29114000</v>
      </c>
      <c r="AI790" s="106" t="s">
        <v>4039</v>
      </c>
      <c r="AJ790" s="61" t="s">
        <v>4434</v>
      </c>
      <c r="AK790" s="58">
        <v>2019</v>
      </c>
    </row>
    <row r="791" spans="19:37" x14ac:dyDescent="0.25">
      <c r="S791" s="68" t="s">
        <v>1137</v>
      </c>
      <c r="T791" s="61" t="s">
        <v>1138</v>
      </c>
      <c r="AH791" s="106">
        <v>29114100</v>
      </c>
      <c r="AI791" s="106" t="s">
        <v>4039</v>
      </c>
      <c r="AJ791" s="61" t="s">
        <v>5229</v>
      </c>
      <c r="AK791" s="58">
        <v>2019</v>
      </c>
    </row>
    <row r="792" spans="19:37" x14ac:dyDescent="0.25">
      <c r="S792" s="68" t="s">
        <v>1139</v>
      </c>
      <c r="T792" s="61" t="s">
        <v>1140</v>
      </c>
      <c r="AH792" s="106">
        <v>29114101</v>
      </c>
      <c r="AI792" s="106" t="s">
        <v>4040</v>
      </c>
      <c r="AJ792" s="61" t="s">
        <v>5230</v>
      </c>
      <c r="AK792" s="58">
        <v>2019</v>
      </c>
    </row>
    <row r="793" spans="19:37" x14ac:dyDescent="0.25">
      <c r="S793" s="68" t="s">
        <v>1141</v>
      </c>
      <c r="T793" s="61" t="s">
        <v>1142</v>
      </c>
      <c r="AH793" s="106">
        <v>29114102</v>
      </c>
      <c r="AI793" s="106" t="s">
        <v>4041</v>
      </c>
      <c r="AJ793" s="61" t="s">
        <v>5231</v>
      </c>
      <c r="AK793" s="58">
        <v>2019</v>
      </c>
    </row>
    <row r="794" spans="19:37" x14ac:dyDescent="0.25">
      <c r="S794" s="68" t="s">
        <v>1143</v>
      </c>
      <c r="T794" s="61" t="s">
        <v>1144</v>
      </c>
      <c r="AH794" s="106">
        <v>29114103</v>
      </c>
      <c r="AI794" s="106" t="s">
        <v>4042</v>
      </c>
      <c r="AJ794" s="61" t="s">
        <v>5232</v>
      </c>
      <c r="AK794" s="58">
        <v>2019</v>
      </c>
    </row>
    <row r="795" spans="19:37" x14ac:dyDescent="0.25">
      <c r="S795" s="68" t="s">
        <v>1145</v>
      </c>
      <c r="T795" s="61" t="s">
        <v>1146</v>
      </c>
      <c r="AH795" s="106">
        <v>29114104</v>
      </c>
      <c r="AI795" s="106" t="s">
        <v>4043</v>
      </c>
      <c r="AJ795" s="61" t="s">
        <v>5233</v>
      </c>
      <c r="AK795" s="58">
        <v>2019</v>
      </c>
    </row>
    <row r="796" spans="19:37" x14ac:dyDescent="0.25">
      <c r="S796" s="68" t="s">
        <v>1147</v>
      </c>
      <c r="T796" s="61" t="s">
        <v>1148</v>
      </c>
      <c r="AH796" s="106">
        <v>29115000</v>
      </c>
      <c r="AI796" s="106" t="s">
        <v>4044</v>
      </c>
      <c r="AJ796" s="61" t="s">
        <v>4434</v>
      </c>
      <c r="AK796" s="58">
        <v>2019</v>
      </c>
    </row>
    <row r="797" spans="19:37" x14ac:dyDescent="0.25">
      <c r="S797" s="68" t="s">
        <v>1149</v>
      </c>
      <c r="T797" s="61" t="s">
        <v>1150</v>
      </c>
      <c r="AH797" s="106">
        <v>29115100</v>
      </c>
      <c r="AI797" s="106" t="s">
        <v>4044</v>
      </c>
      <c r="AJ797" s="61" t="s">
        <v>5234</v>
      </c>
      <c r="AK797" s="58">
        <v>2019</v>
      </c>
    </row>
    <row r="798" spans="19:37" x14ac:dyDescent="0.25">
      <c r="S798" s="68" t="s">
        <v>1151</v>
      </c>
      <c r="T798" s="61" t="s">
        <v>1152</v>
      </c>
      <c r="AH798" s="106">
        <v>29116000</v>
      </c>
      <c r="AI798" s="106" t="s">
        <v>4045</v>
      </c>
      <c r="AJ798" s="61" t="s">
        <v>4434</v>
      </c>
      <c r="AK798" s="58">
        <v>2019</v>
      </c>
    </row>
    <row r="799" spans="19:37" x14ac:dyDescent="0.25">
      <c r="S799" s="68" t="s">
        <v>867</v>
      </c>
      <c r="T799" s="61" t="s">
        <v>868</v>
      </c>
      <c r="AH799" s="106">
        <v>29116100</v>
      </c>
      <c r="AI799" s="106" t="s">
        <v>4045</v>
      </c>
      <c r="AJ799" s="61" t="s">
        <v>5235</v>
      </c>
      <c r="AK799" s="58">
        <v>2019</v>
      </c>
    </row>
    <row r="800" spans="19:37" x14ac:dyDescent="0.25">
      <c r="S800" s="68" t="s">
        <v>1153</v>
      </c>
      <c r="T800" s="61" t="s">
        <v>1154</v>
      </c>
      <c r="AH800" s="106">
        <v>29117000</v>
      </c>
      <c r="AI800" s="107" t="s">
        <v>4046</v>
      </c>
      <c r="AJ800" s="61" t="s">
        <v>4434</v>
      </c>
      <c r="AK800" s="58">
        <v>2019</v>
      </c>
    </row>
    <row r="801" spans="19:37" x14ac:dyDescent="0.25">
      <c r="S801" s="68" t="s">
        <v>1155</v>
      </c>
      <c r="T801" s="61" t="s">
        <v>1156</v>
      </c>
      <c r="AH801" s="106">
        <v>29117100</v>
      </c>
      <c r="AI801" s="106" t="s">
        <v>4046</v>
      </c>
      <c r="AJ801" s="61" t="s">
        <v>5236</v>
      </c>
      <c r="AK801" s="58">
        <v>2019</v>
      </c>
    </row>
    <row r="802" spans="19:37" x14ac:dyDescent="0.25">
      <c r="S802" s="68" t="s">
        <v>1157</v>
      </c>
      <c r="T802" s="61" t="s">
        <v>1158</v>
      </c>
      <c r="AH802" s="106">
        <v>29118000</v>
      </c>
      <c r="AI802" s="106" t="s">
        <v>4047</v>
      </c>
      <c r="AJ802" s="61" t="s">
        <v>4434</v>
      </c>
      <c r="AK802" s="58">
        <v>2019</v>
      </c>
    </row>
    <row r="803" spans="19:37" x14ac:dyDescent="0.25">
      <c r="S803" s="68" t="s">
        <v>1767</v>
      </c>
      <c r="T803" s="61" t="s">
        <v>1768</v>
      </c>
      <c r="AH803" s="106">
        <v>29118100</v>
      </c>
      <c r="AI803" s="106" t="s">
        <v>4047</v>
      </c>
      <c r="AJ803" s="61" t="s">
        <v>5237</v>
      </c>
      <c r="AK803" s="58">
        <v>2019</v>
      </c>
    </row>
    <row r="804" spans="19:37" x14ac:dyDescent="0.25">
      <c r="S804" s="68" t="s">
        <v>1741</v>
      </c>
      <c r="T804" s="61" t="s">
        <v>1742</v>
      </c>
      <c r="AH804" s="106">
        <v>29119900</v>
      </c>
      <c r="AI804" s="106" t="s">
        <v>4048</v>
      </c>
      <c r="AJ804" s="61" t="s">
        <v>5238</v>
      </c>
      <c r="AK804" s="58">
        <v>2010</v>
      </c>
    </row>
    <row r="805" spans="19:37" x14ac:dyDescent="0.25">
      <c r="S805" s="68" t="s">
        <v>1753</v>
      </c>
      <c r="T805" s="61" t="s">
        <v>1754</v>
      </c>
      <c r="AH805" s="106">
        <v>29119901</v>
      </c>
      <c r="AI805" s="106" t="s">
        <v>4049</v>
      </c>
      <c r="AJ805" s="61" t="s">
        <v>5239</v>
      </c>
      <c r="AK805" s="58">
        <v>2010</v>
      </c>
    </row>
    <row r="806" spans="19:37" x14ac:dyDescent="0.25">
      <c r="S806" s="68" t="s">
        <v>1751</v>
      </c>
      <c r="T806" s="61" t="s">
        <v>1752</v>
      </c>
      <c r="AH806" s="106">
        <v>29119904</v>
      </c>
      <c r="AI806" s="106" t="s">
        <v>4050</v>
      </c>
      <c r="AJ806" s="61" t="s">
        <v>5240</v>
      </c>
      <c r="AK806" s="58">
        <v>2010</v>
      </c>
    </row>
    <row r="807" spans="19:37" x14ac:dyDescent="0.25">
      <c r="S807" s="68" t="s">
        <v>1755</v>
      </c>
      <c r="T807" s="61" t="s">
        <v>1756</v>
      </c>
      <c r="AH807" s="106">
        <v>29119905</v>
      </c>
      <c r="AI807" s="106" t="s">
        <v>4051</v>
      </c>
      <c r="AJ807" s="61" t="s">
        <v>5241</v>
      </c>
      <c r="AK807" s="58">
        <v>2010</v>
      </c>
    </row>
    <row r="808" spans="19:37" x14ac:dyDescent="0.25">
      <c r="S808" s="68" t="s">
        <v>1743</v>
      </c>
      <c r="T808" s="61" t="s">
        <v>1744</v>
      </c>
      <c r="AH808" s="106">
        <v>29121000</v>
      </c>
      <c r="AI808" s="106" t="s">
        <v>5242</v>
      </c>
      <c r="AJ808" s="61" t="s">
        <v>4434</v>
      </c>
      <c r="AK808" s="58">
        <v>2019</v>
      </c>
    </row>
    <row r="809" spans="19:37" x14ac:dyDescent="0.25">
      <c r="S809" s="68" t="s">
        <v>1539</v>
      </c>
      <c r="T809" s="61" t="s">
        <v>1540</v>
      </c>
      <c r="AH809" s="106">
        <v>29121100</v>
      </c>
      <c r="AI809" s="106" t="s">
        <v>4004</v>
      </c>
      <c r="AJ809" s="61" t="s">
        <v>5243</v>
      </c>
      <c r="AK809" s="58">
        <v>2019</v>
      </c>
    </row>
    <row r="810" spans="19:37" x14ac:dyDescent="0.25">
      <c r="S810" s="68" t="s">
        <v>1759</v>
      </c>
      <c r="T810" s="61" t="s">
        <v>1760</v>
      </c>
      <c r="AH810" s="106">
        <v>29121200</v>
      </c>
      <c r="AI810" s="106" t="s">
        <v>5244</v>
      </c>
      <c r="AJ810" s="61" t="s">
        <v>5245</v>
      </c>
      <c r="AK810" s="58">
        <v>2019</v>
      </c>
    </row>
    <row r="811" spans="19:37" x14ac:dyDescent="0.25">
      <c r="S811" s="68" t="s">
        <v>1761</v>
      </c>
      <c r="T811" s="61" t="s">
        <v>1762</v>
      </c>
      <c r="AH811" s="106">
        <v>29121300</v>
      </c>
      <c r="AI811" s="106" t="s">
        <v>4013</v>
      </c>
      <c r="AJ811" s="61" t="s">
        <v>5246</v>
      </c>
      <c r="AK811" s="58">
        <v>2019</v>
      </c>
    </row>
    <row r="812" spans="19:37" x14ac:dyDescent="0.25">
      <c r="S812" s="68" t="s">
        <v>1201</v>
      </c>
      <c r="T812" s="61" t="s">
        <v>1202</v>
      </c>
      <c r="AH812" s="106">
        <v>29121400</v>
      </c>
      <c r="AI812" s="106" t="s">
        <v>5247</v>
      </c>
      <c r="AJ812" s="61" t="s">
        <v>5248</v>
      </c>
      <c r="AK812" s="58">
        <v>2019</v>
      </c>
    </row>
    <row r="813" spans="19:37" x14ac:dyDescent="0.25">
      <c r="S813" s="68" t="s">
        <v>1203</v>
      </c>
      <c r="T813" s="61" t="s">
        <v>1204</v>
      </c>
      <c r="AH813" s="106">
        <v>29121500</v>
      </c>
      <c r="AI813" s="106" t="s">
        <v>5249</v>
      </c>
      <c r="AJ813" s="61" t="s">
        <v>5250</v>
      </c>
      <c r="AK813" s="58">
        <v>2019</v>
      </c>
    </row>
    <row r="814" spans="19:37" x14ac:dyDescent="0.25">
      <c r="S814" s="68" t="s">
        <v>1205</v>
      </c>
      <c r="T814" s="61" t="s">
        <v>1206</v>
      </c>
      <c r="AH814" s="106">
        <v>29121600</v>
      </c>
      <c r="AI814" s="106" t="s">
        <v>5251</v>
      </c>
      <c r="AJ814" s="61" t="s">
        <v>5252</v>
      </c>
      <c r="AK814" s="58">
        <v>2019</v>
      </c>
    </row>
    <row r="815" spans="19:37" x14ac:dyDescent="0.25">
      <c r="S815" s="68" t="s">
        <v>1207</v>
      </c>
      <c r="T815" s="61" t="s">
        <v>1208</v>
      </c>
      <c r="AH815" s="106">
        <v>29121700</v>
      </c>
      <c r="AI815" s="106" t="s">
        <v>4015</v>
      </c>
      <c r="AJ815" s="61" t="s">
        <v>5253</v>
      </c>
      <c r="AK815" s="58">
        <v>2019</v>
      </c>
    </row>
    <row r="816" spans="19:37" x14ac:dyDescent="0.25">
      <c r="S816" s="68" t="s">
        <v>1209</v>
      </c>
      <c r="T816" s="61" t="s">
        <v>1210</v>
      </c>
      <c r="AH816" s="106">
        <v>29121800</v>
      </c>
      <c r="AI816" s="106" t="s">
        <v>4007</v>
      </c>
      <c r="AJ816" s="61" t="s">
        <v>5254</v>
      </c>
      <c r="AK816" s="58">
        <v>2019</v>
      </c>
    </row>
    <row r="817" spans="19:37" x14ac:dyDescent="0.25">
      <c r="S817" s="68" t="s">
        <v>1211</v>
      </c>
      <c r="T817" s="61" t="s">
        <v>1212</v>
      </c>
      <c r="AH817" s="106">
        <v>29122100</v>
      </c>
      <c r="AI817" s="106" t="s">
        <v>4008</v>
      </c>
      <c r="AJ817" s="61" t="s">
        <v>5255</v>
      </c>
      <c r="AK817" s="58">
        <v>2019</v>
      </c>
    </row>
    <row r="818" spans="19:37" x14ac:dyDescent="0.25">
      <c r="S818" s="68" t="s">
        <v>1213</v>
      </c>
      <c r="T818" s="61" t="s">
        <v>1214</v>
      </c>
      <c r="AH818" s="106">
        <v>29122200</v>
      </c>
      <c r="AI818" s="106" t="s">
        <v>5256</v>
      </c>
      <c r="AJ818" s="61" t="s">
        <v>5257</v>
      </c>
      <c r="AK818" s="58">
        <v>2019</v>
      </c>
    </row>
    <row r="819" spans="19:37" x14ac:dyDescent="0.25">
      <c r="S819" s="68" t="s">
        <v>1215</v>
      </c>
      <c r="T819" s="61" t="s">
        <v>1216</v>
      </c>
      <c r="AH819" s="106">
        <v>29122300</v>
      </c>
      <c r="AI819" s="106" t="s">
        <v>4009</v>
      </c>
      <c r="AJ819" s="61" t="s">
        <v>5258</v>
      </c>
      <c r="AK819" s="58">
        <v>2019</v>
      </c>
    </row>
    <row r="820" spans="19:37" x14ac:dyDescent="0.25">
      <c r="S820" s="68" t="s">
        <v>1217</v>
      </c>
      <c r="T820" s="61" t="s">
        <v>1218</v>
      </c>
      <c r="AH820" s="106">
        <v>29122400</v>
      </c>
      <c r="AI820" s="106" t="s">
        <v>4021</v>
      </c>
      <c r="AJ820" s="61" t="s">
        <v>5259</v>
      </c>
      <c r="AK820" s="58">
        <v>2019</v>
      </c>
    </row>
    <row r="821" spans="19:37" x14ac:dyDescent="0.25">
      <c r="S821" s="68" t="s">
        <v>1219</v>
      </c>
      <c r="T821" s="61" t="s">
        <v>1220</v>
      </c>
      <c r="AH821" s="106">
        <v>29122900</v>
      </c>
      <c r="AI821" s="106" t="s">
        <v>5260</v>
      </c>
      <c r="AJ821" s="61" t="s">
        <v>5261</v>
      </c>
      <c r="AK821" s="58">
        <v>2019</v>
      </c>
    </row>
    <row r="822" spans="19:37" x14ac:dyDescent="0.25">
      <c r="S822" s="68" t="s">
        <v>1221</v>
      </c>
      <c r="T822" s="61" t="s">
        <v>1222</v>
      </c>
      <c r="AH822" s="106">
        <v>29122901</v>
      </c>
      <c r="AI822" s="106" t="s">
        <v>4012</v>
      </c>
      <c r="AJ822" s="61" t="s">
        <v>5200</v>
      </c>
      <c r="AK822" s="58">
        <v>2019</v>
      </c>
    </row>
    <row r="823" spans="19:37" x14ac:dyDescent="0.25">
      <c r="S823" s="68" t="s">
        <v>1223</v>
      </c>
      <c r="T823" s="61" t="s">
        <v>1224</v>
      </c>
      <c r="AH823" s="106">
        <v>29122902</v>
      </c>
      <c r="AI823" s="106" t="s">
        <v>4014</v>
      </c>
      <c r="AJ823" s="61" t="s">
        <v>5202</v>
      </c>
      <c r="AK823" s="58">
        <v>2019</v>
      </c>
    </row>
    <row r="824" spans="19:37" x14ac:dyDescent="0.25">
      <c r="S824" s="68" t="s">
        <v>1225</v>
      </c>
      <c r="T824" s="61" t="s">
        <v>1226</v>
      </c>
      <c r="AH824" s="106">
        <v>29122903</v>
      </c>
      <c r="AI824" s="106" t="s">
        <v>4023</v>
      </c>
      <c r="AJ824" s="61" t="s">
        <v>5211</v>
      </c>
      <c r="AK824" s="58">
        <v>2019</v>
      </c>
    </row>
    <row r="825" spans="19:37" x14ac:dyDescent="0.25">
      <c r="S825" s="68" t="s">
        <v>1227</v>
      </c>
      <c r="T825" s="61" t="s">
        <v>1228</v>
      </c>
      <c r="AH825" s="106">
        <v>29122904</v>
      </c>
      <c r="AI825" s="106" t="s">
        <v>4019</v>
      </c>
      <c r="AJ825" s="61" t="s">
        <v>5207</v>
      </c>
      <c r="AK825" s="58">
        <v>2019</v>
      </c>
    </row>
    <row r="826" spans="19:37" x14ac:dyDescent="0.25">
      <c r="S826" s="68" t="s">
        <v>1229</v>
      </c>
      <c r="T826" s="61" t="s">
        <v>1230</v>
      </c>
      <c r="AH826" s="106">
        <v>29122905</v>
      </c>
      <c r="AI826" s="106" t="s">
        <v>4020</v>
      </c>
      <c r="AJ826" s="61" t="s">
        <v>5208</v>
      </c>
      <c r="AK826" s="58">
        <v>2019</v>
      </c>
    </row>
    <row r="827" spans="19:37" x14ac:dyDescent="0.25">
      <c r="S827" s="68" t="s">
        <v>1231</v>
      </c>
      <c r="T827" s="61" t="s">
        <v>1232</v>
      </c>
      <c r="AH827" s="106">
        <v>29122906</v>
      </c>
      <c r="AI827" s="106" t="s">
        <v>4022</v>
      </c>
      <c r="AJ827" s="61" t="s">
        <v>5210</v>
      </c>
      <c r="AK827" s="58">
        <v>2019</v>
      </c>
    </row>
    <row r="828" spans="19:37" x14ac:dyDescent="0.25">
      <c r="S828" s="68" t="s">
        <v>1233</v>
      </c>
      <c r="T828" s="61" t="s">
        <v>1234</v>
      </c>
      <c r="AH828" s="106">
        <v>29124000</v>
      </c>
      <c r="AI828" s="106" t="s">
        <v>4010</v>
      </c>
      <c r="AJ828" s="61" t="s">
        <v>4434</v>
      </c>
      <c r="AK828" s="58">
        <v>2019</v>
      </c>
    </row>
    <row r="829" spans="19:37" x14ac:dyDescent="0.25">
      <c r="S829" s="68" t="s">
        <v>1235</v>
      </c>
      <c r="T829" s="61" t="s">
        <v>1236</v>
      </c>
      <c r="AH829" s="106">
        <v>29124100</v>
      </c>
      <c r="AI829" s="106" t="s">
        <v>5262</v>
      </c>
      <c r="AJ829" s="61" t="s">
        <v>5263</v>
      </c>
      <c r="AK829" s="58">
        <v>2019</v>
      </c>
    </row>
    <row r="830" spans="19:37" x14ac:dyDescent="0.25">
      <c r="S830" s="68" t="s">
        <v>1237</v>
      </c>
      <c r="T830" s="61" t="s">
        <v>1238</v>
      </c>
      <c r="AH830" s="106">
        <v>29124200</v>
      </c>
      <c r="AI830" s="106" t="s">
        <v>5264</v>
      </c>
      <c r="AJ830" s="61" t="s">
        <v>5265</v>
      </c>
      <c r="AK830" s="58">
        <v>2019</v>
      </c>
    </row>
    <row r="831" spans="19:37" x14ac:dyDescent="0.25">
      <c r="S831" s="68" t="s">
        <v>1239</v>
      </c>
      <c r="T831" s="61" t="s">
        <v>1240</v>
      </c>
      <c r="AH831" s="106">
        <v>29124300</v>
      </c>
      <c r="AI831" s="106" t="s">
        <v>5266</v>
      </c>
      <c r="AJ831" s="61" t="s">
        <v>5267</v>
      </c>
      <c r="AK831" s="58">
        <v>2019</v>
      </c>
    </row>
    <row r="832" spans="19:37" x14ac:dyDescent="0.25">
      <c r="S832" s="68" t="s">
        <v>1241</v>
      </c>
      <c r="T832" s="61" t="s">
        <v>1242</v>
      </c>
      <c r="AH832" s="106">
        <v>29124900</v>
      </c>
      <c r="AI832" s="106" t="s">
        <v>5268</v>
      </c>
      <c r="AJ832" s="61" t="s">
        <v>5269</v>
      </c>
      <c r="AK832" s="58">
        <v>2019</v>
      </c>
    </row>
    <row r="833" spans="19:37" x14ac:dyDescent="0.25">
      <c r="S833" s="68" t="s">
        <v>1243</v>
      </c>
      <c r="T833" s="61" t="s">
        <v>1244</v>
      </c>
      <c r="AH833" s="106">
        <v>29129000</v>
      </c>
      <c r="AI833" s="106" t="s">
        <v>5270</v>
      </c>
      <c r="AJ833" s="61" t="s">
        <v>4434</v>
      </c>
      <c r="AK833" s="58">
        <v>2019</v>
      </c>
    </row>
    <row r="834" spans="19:37" x14ac:dyDescent="0.25">
      <c r="S834" s="68" t="s">
        <v>1245</v>
      </c>
      <c r="T834" s="61" t="s">
        <v>1246</v>
      </c>
      <c r="AH834" s="106">
        <v>29129100</v>
      </c>
      <c r="AI834" s="106" t="s">
        <v>4049</v>
      </c>
      <c r="AJ834" s="61" t="s">
        <v>5271</v>
      </c>
      <c r="AK834" s="58">
        <v>2019</v>
      </c>
    </row>
    <row r="835" spans="19:37" x14ac:dyDescent="0.25">
      <c r="S835" s="68" t="s">
        <v>1247</v>
      </c>
      <c r="T835" s="61" t="s">
        <v>1248</v>
      </c>
      <c r="AH835" s="106">
        <v>29129200</v>
      </c>
      <c r="AI835" s="106" t="s">
        <v>4057</v>
      </c>
      <c r="AJ835" s="61" t="s">
        <v>5272</v>
      </c>
      <c r="AK835" s="58">
        <v>2019</v>
      </c>
    </row>
    <row r="836" spans="19:37" x14ac:dyDescent="0.25">
      <c r="S836" s="68" t="s">
        <v>1249</v>
      </c>
      <c r="T836" s="61" t="s">
        <v>1250</v>
      </c>
      <c r="AH836" s="106">
        <v>29129900</v>
      </c>
      <c r="AI836" s="106" t="s">
        <v>5273</v>
      </c>
      <c r="AJ836" s="61" t="s">
        <v>5274</v>
      </c>
      <c r="AK836" s="58">
        <v>2019</v>
      </c>
    </row>
    <row r="837" spans="19:37" x14ac:dyDescent="0.25">
      <c r="S837" s="68" t="s">
        <v>1251</v>
      </c>
      <c r="T837" s="61" t="s">
        <v>1252</v>
      </c>
      <c r="AH837" s="106">
        <v>29129901</v>
      </c>
      <c r="AI837" s="106" t="s">
        <v>4050</v>
      </c>
      <c r="AJ837" s="61" t="s">
        <v>5240</v>
      </c>
      <c r="AK837" s="58">
        <v>2019</v>
      </c>
    </row>
    <row r="838" spans="19:37" x14ac:dyDescent="0.25">
      <c r="S838" s="68" t="s">
        <v>1253</v>
      </c>
      <c r="T838" s="61" t="s">
        <v>1254</v>
      </c>
      <c r="AH838" s="106">
        <v>29129902</v>
      </c>
      <c r="AI838" s="106" t="s">
        <v>4051</v>
      </c>
      <c r="AJ838" s="61" t="s">
        <v>5241</v>
      </c>
      <c r="AK838" s="58">
        <v>2019</v>
      </c>
    </row>
    <row r="839" spans="19:37" x14ac:dyDescent="0.25">
      <c r="S839" s="68" t="s">
        <v>2185</v>
      </c>
      <c r="T839" s="61" t="s">
        <v>2186</v>
      </c>
      <c r="AH839" s="106">
        <v>29200000</v>
      </c>
      <c r="AI839" s="106" t="s">
        <v>5275</v>
      </c>
      <c r="AJ839" s="61" t="s">
        <v>4434</v>
      </c>
      <c r="AK839" s="58">
        <v>2019</v>
      </c>
    </row>
    <row r="840" spans="19:37" x14ac:dyDescent="0.25">
      <c r="S840" s="68" t="s">
        <v>1255</v>
      </c>
      <c r="T840" s="61" t="s">
        <v>1256</v>
      </c>
      <c r="AH840" s="106">
        <v>29201000</v>
      </c>
      <c r="AI840" s="106" t="s">
        <v>5276</v>
      </c>
      <c r="AJ840" s="61" t="s">
        <v>4434</v>
      </c>
      <c r="AK840" s="58">
        <v>2019</v>
      </c>
    </row>
    <row r="841" spans="19:37" x14ac:dyDescent="0.25">
      <c r="S841" s="68" t="s">
        <v>2187</v>
      </c>
      <c r="T841" s="61" t="s">
        <v>2188</v>
      </c>
      <c r="AH841" s="106">
        <v>29201100</v>
      </c>
      <c r="AI841" s="106" t="s">
        <v>4052</v>
      </c>
      <c r="AJ841" s="61" t="s">
        <v>5277</v>
      </c>
      <c r="AK841" s="58">
        <v>2019</v>
      </c>
    </row>
    <row r="842" spans="19:37" x14ac:dyDescent="0.25">
      <c r="S842" s="68" t="s">
        <v>1763</v>
      </c>
      <c r="T842" s="61" t="s">
        <v>1764</v>
      </c>
      <c r="AH842" s="106">
        <v>29201101</v>
      </c>
      <c r="AI842" s="106" t="s">
        <v>4053</v>
      </c>
      <c r="AJ842" s="61" t="s">
        <v>5278</v>
      </c>
      <c r="AK842" s="58">
        <v>2019</v>
      </c>
    </row>
    <row r="843" spans="19:37" x14ac:dyDescent="0.25">
      <c r="S843" s="68" t="s">
        <v>2189</v>
      </c>
      <c r="T843" s="61" t="s">
        <v>2190</v>
      </c>
      <c r="AH843" s="106">
        <v>29201102</v>
      </c>
      <c r="AI843" s="106" t="s">
        <v>4054</v>
      </c>
      <c r="AJ843" s="61" t="s">
        <v>5279</v>
      </c>
      <c r="AK843" s="58">
        <v>2019</v>
      </c>
    </row>
    <row r="844" spans="19:37" x14ac:dyDescent="0.25">
      <c r="S844" s="68" t="s">
        <v>2191</v>
      </c>
      <c r="T844" s="61" t="s">
        <v>2192</v>
      </c>
      <c r="AH844" s="106">
        <v>29201103</v>
      </c>
      <c r="AI844" s="106" t="s">
        <v>4055</v>
      </c>
      <c r="AJ844" s="61" t="s">
        <v>5280</v>
      </c>
      <c r="AK844" s="58">
        <v>2010</v>
      </c>
    </row>
    <row r="845" spans="19:37" x14ac:dyDescent="0.25">
      <c r="S845" s="68" t="s">
        <v>1787</v>
      </c>
      <c r="T845" s="61" t="s">
        <v>1788</v>
      </c>
      <c r="AH845" s="106">
        <v>29201104</v>
      </c>
      <c r="AI845" s="106" t="s">
        <v>5281</v>
      </c>
      <c r="AJ845" s="61" t="s">
        <v>5282</v>
      </c>
      <c r="AK845" s="58">
        <v>2019</v>
      </c>
    </row>
    <row r="846" spans="19:37" x14ac:dyDescent="0.25">
      <c r="S846" s="68" t="s">
        <v>2193</v>
      </c>
      <c r="T846" s="61" t="s">
        <v>2194</v>
      </c>
      <c r="AH846" s="106">
        <v>29201200</v>
      </c>
      <c r="AI846" s="106" t="s">
        <v>4056</v>
      </c>
      <c r="AJ846" s="61" t="s">
        <v>5283</v>
      </c>
      <c r="AK846" s="58">
        <v>2019</v>
      </c>
    </row>
    <row r="847" spans="19:37" x14ac:dyDescent="0.25">
      <c r="S847" s="68" t="s">
        <v>3255</v>
      </c>
      <c r="T847" s="61" t="s">
        <v>3256</v>
      </c>
      <c r="AH847" s="106">
        <v>29201201</v>
      </c>
      <c r="AI847" s="106" t="s">
        <v>5284</v>
      </c>
      <c r="AJ847" s="61" t="s">
        <v>5285</v>
      </c>
      <c r="AK847" s="58">
        <v>2019</v>
      </c>
    </row>
    <row r="848" spans="19:37" x14ac:dyDescent="0.25">
      <c r="S848" s="68" t="s">
        <v>2195</v>
      </c>
      <c r="T848" s="61" t="s">
        <v>2196</v>
      </c>
      <c r="AH848" s="106">
        <v>29202100</v>
      </c>
      <c r="AI848" s="106" t="s">
        <v>4057</v>
      </c>
      <c r="AJ848" s="61" t="s">
        <v>5286</v>
      </c>
      <c r="AK848" s="58">
        <v>2010</v>
      </c>
    </row>
    <row r="849" spans="19:37" x14ac:dyDescent="0.25">
      <c r="S849" s="68" t="s">
        <v>2197</v>
      </c>
      <c r="T849" s="61" t="s">
        <v>2198</v>
      </c>
      <c r="AH849" s="106">
        <v>29203000</v>
      </c>
      <c r="AI849" s="106" t="s">
        <v>5287</v>
      </c>
      <c r="AJ849" s="61" t="s">
        <v>4434</v>
      </c>
      <c r="AK849" s="58">
        <v>2019</v>
      </c>
    </row>
    <row r="850" spans="19:37" x14ac:dyDescent="0.25">
      <c r="S850" s="68" t="s">
        <v>1257</v>
      </c>
      <c r="T850" s="61" t="s">
        <v>1258</v>
      </c>
      <c r="AH850" s="106">
        <v>29203100</v>
      </c>
      <c r="AI850" s="106" t="s">
        <v>4058</v>
      </c>
      <c r="AJ850" s="61" t="s">
        <v>5288</v>
      </c>
      <c r="AK850" s="58">
        <v>2019</v>
      </c>
    </row>
    <row r="851" spans="19:37" x14ac:dyDescent="0.25">
      <c r="S851" s="68" t="s">
        <v>1439</v>
      </c>
      <c r="T851" s="61" t="s">
        <v>1440</v>
      </c>
      <c r="AH851" s="106">
        <v>29203200</v>
      </c>
      <c r="AI851" s="106" t="s">
        <v>4059</v>
      </c>
      <c r="AJ851" s="61" t="s">
        <v>5289</v>
      </c>
      <c r="AK851" s="58">
        <v>2019</v>
      </c>
    </row>
    <row r="852" spans="19:37" x14ac:dyDescent="0.25">
      <c r="S852" s="68" t="s">
        <v>1401</v>
      </c>
      <c r="T852" s="61" t="s">
        <v>1402</v>
      </c>
      <c r="AH852" s="106">
        <v>29203300</v>
      </c>
      <c r="AI852" s="106" t="s">
        <v>4060</v>
      </c>
      <c r="AJ852" s="61" t="s">
        <v>5290</v>
      </c>
      <c r="AK852" s="58">
        <v>2019</v>
      </c>
    </row>
    <row r="853" spans="19:37" x14ac:dyDescent="0.25">
      <c r="S853" s="68" t="s">
        <v>2199</v>
      </c>
      <c r="T853" s="61" t="s">
        <v>2200</v>
      </c>
      <c r="AH853" s="106">
        <v>29203400</v>
      </c>
      <c r="AI853" s="106" t="s">
        <v>5291</v>
      </c>
      <c r="AJ853" s="61" t="s">
        <v>5292</v>
      </c>
      <c r="AK853" s="58">
        <v>2019</v>
      </c>
    </row>
    <row r="854" spans="19:37" x14ac:dyDescent="0.25">
      <c r="S854" s="68" t="s">
        <v>1179</v>
      </c>
      <c r="T854" s="61" t="s">
        <v>1180</v>
      </c>
      <c r="AH854" s="106">
        <v>29203500</v>
      </c>
      <c r="AI854" s="106" t="s">
        <v>4061</v>
      </c>
      <c r="AJ854" s="61" t="s">
        <v>5293</v>
      </c>
      <c r="AK854" s="58">
        <v>2019</v>
      </c>
    </row>
    <row r="855" spans="19:37" x14ac:dyDescent="0.25">
      <c r="S855" s="68" t="s">
        <v>1181</v>
      </c>
      <c r="T855" s="61" t="s">
        <v>1182</v>
      </c>
      <c r="AH855" s="106">
        <v>29203600</v>
      </c>
      <c r="AI855" s="106" t="s">
        <v>5294</v>
      </c>
      <c r="AJ855" s="61" t="s">
        <v>5295</v>
      </c>
      <c r="AK855" s="58">
        <v>2019</v>
      </c>
    </row>
    <row r="856" spans="19:37" x14ac:dyDescent="0.25">
      <c r="S856" s="68" t="s">
        <v>1415</v>
      </c>
      <c r="T856" s="61" t="s">
        <v>1416</v>
      </c>
      <c r="AH856" s="106">
        <v>29204000</v>
      </c>
      <c r="AI856" s="106" t="s">
        <v>4062</v>
      </c>
      <c r="AJ856" s="61" t="s">
        <v>4434</v>
      </c>
      <c r="AK856" s="58">
        <v>2019</v>
      </c>
    </row>
    <row r="857" spans="19:37" x14ac:dyDescent="0.25">
      <c r="S857" s="68" t="s">
        <v>2201</v>
      </c>
      <c r="T857" s="61" t="s">
        <v>2202</v>
      </c>
      <c r="AH857" s="106">
        <v>29204100</v>
      </c>
      <c r="AI857" s="106" t="s">
        <v>4062</v>
      </c>
      <c r="AJ857" s="61" t="s">
        <v>5296</v>
      </c>
      <c r="AK857" s="58">
        <v>2010</v>
      </c>
    </row>
    <row r="858" spans="19:37" x14ac:dyDescent="0.25">
      <c r="S858" s="68" t="s">
        <v>2203</v>
      </c>
      <c r="T858" s="61" t="s">
        <v>2204</v>
      </c>
      <c r="AH858" s="106">
        <v>29204200</v>
      </c>
      <c r="AI858" s="106" t="s">
        <v>5297</v>
      </c>
      <c r="AJ858" s="61" t="s">
        <v>5298</v>
      </c>
      <c r="AK858" s="58">
        <v>2019</v>
      </c>
    </row>
    <row r="859" spans="19:37" x14ac:dyDescent="0.25">
      <c r="S859" s="68" t="s">
        <v>2205</v>
      </c>
      <c r="T859" s="61" t="s">
        <v>2206</v>
      </c>
      <c r="AH859" s="106">
        <v>29204300</v>
      </c>
      <c r="AI859" s="106" t="s">
        <v>5299</v>
      </c>
      <c r="AJ859" s="61" t="s">
        <v>5300</v>
      </c>
      <c r="AK859" s="58">
        <v>2019</v>
      </c>
    </row>
    <row r="860" spans="19:37" x14ac:dyDescent="0.25">
      <c r="S860" s="68" t="s">
        <v>3249</v>
      </c>
      <c r="T860" s="61" t="s">
        <v>3250</v>
      </c>
      <c r="AH860" s="106">
        <v>29205000</v>
      </c>
      <c r="AI860" s="106" t="s">
        <v>5301</v>
      </c>
      <c r="AJ860" s="61" t="s">
        <v>4434</v>
      </c>
      <c r="AK860" s="58">
        <v>2019</v>
      </c>
    </row>
    <row r="861" spans="19:37" x14ac:dyDescent="0.25">
      <c r="S861" s="68" t="s">
        <v>1259</v>
      </c>
      <c r="T861" s="61" t="s">
        <v>1260</v>
      </c>
      <c r="AH861" s="106">
        <v>29205100</v>
      </c>
      <c r="AI861" s="106" t="s">
        <v>4063</v>
      </c>
      <c r="AJ861" s="61" t="s">
        <v>5302</v>
      </c>
      <c r="AK861" s="58">
        <v>2019</v>
      </c>
    </row>
    <row r="862" spans="19:37" x14ac:dyDescent="0.25">
      <c r="S862" s="68" t="s">
        <v>3251</v>
      </c>
      <c r="T862" s="61" t="s">
        <v>3252</v>
      </c>
      <c r="AH862" s="106">
        <v>29205200</v>
      </c>
      <c r="AI862" s="106" t="s">
        <v>4064</v>
      </c>
      <c r="AJ862" s="61" t="s">
        <v>5303</v>
      </c>
      <c r="AK862" s="58">
        <v>2019</v>
      </c>
    </row>
    <row r="863" spans="19:37" x14ac:dyDescent="0.25">
      <c r="S863" s="68" t="s">
        <v>3261</v>
      </c>
      <c r="T863" s="61" t="s">
        <v>3262</v>
      </c>
      <c r="AH863" s="106">
        <v>29205300</v>
      </c>
      <c r="AI863" s="106" t="s">
        <v>4065</v>
      </c>
      <c r="AJ863" s="61" t="s">
        <v>5304</v>
      </c>
      <c r="AK863" s="58">
        <v>2019</v>
      </c>
    </row>
    <row r="864" spans="19:37" x14ac:dyDescent="0.25">
      <c r="S864" s="68" t="s">
        <v>3259</v>
      </c>
      <c r="T864" s="61" t="s">
        <v>3260</v>
      </c>
      <c r="AH864" s="106">
        <v>29205400</v>
      </c>
      <c r="AI864" s="106" t="s">
        <v>4066</v>
      </c>
      <c r="AJ864" s="61" t="s">
        <v>5305</v>
      </c>
      <c r="AK864" s="58">
        <v>2010</v>
      </c>
    </row>
    <row r="865" spans="19:37" x14ac:dyDescent="0.25">
      <c r="S865" s="68" t="s">
        <v>3253</v>
      </c>
      <c r="T865" s="61" t="s">
        <v>3254</v>
      </c>
      <c r="AH865" s="106">
        <v>29205500</v>
      </c>
      <c r="AI865" s="106" t="s">
        <v>4067</v>
      </c>
      <c r="AJ865" s="61" t="s">
        <v>5306</v>
      </c>
      <c r="AK865" s="58">
        <v>2019</v>
      </c>
    </row>
    <row r="866" spans="19:37" x14ac:dyDescent="0.25">
      <c r="S866" s="68" t="s">
        <v>1183</v>
      </c>
      <c r="T866" s="61" t="s">
        <v>1184</v>
      </c>
      <c r="AH866" s="106">
        <v>29205600</v>
      </c>
      <c r="AI866" s="106" t="s">
        <v>4068</v>
      </c>
      <c r="AJ866" s="61" t="s">
        <v>5307</v>
      </c>
      <c r="AK866" s="58">
        <v>2019</v>
      </c>
    </row>
    <row r="867" spans="19:37" x14ac:dyDescent="0.25">
      <c r="S867" s="68" t="s">
        <v>1185</v>
      </c>
      <c r="T867" s="61" t="s">
        <v>1186</v>
      </c>
      <c r="AH867" s="106">
        <v>29205700</v>
      </c>
      <c r="AI867" s="106" t="s">
        <v>4069</v>
      </c>
      <c r="AJ867" s="61" t="s">
        <v>5308</v>
      </c>
      <c r="AK867" s="58">
        <v>2019</v>
      </c>
    </row>
    <row r="868" spans="19:37" x14ac:dyDescent="0.25">
      <c r="S868" s="68" t="s">
        <v>1187</v>
      </c>
      <c r="T868" s="61" t="s">
        <v>1188</v>
      </c>
      <c r="AH868" s="106">
        <v>29206000</v>
      </c>
      <c r="AI868" s="106" t="s">
        <v>4070</v>
      </c>
      <c r="AJ868" s="61" t="s">
        <v>4434</v>
      </c>
      <c r="AK868" s="58">
        <v>2019</v>
      </c>
    </row>
    <row r="869" spans="19:37" x14ac:dyDescent="0.25">
      <c r="S869" s="68" t="s">
        <v>1189</v>
      </c>
      <c r="T869" s="61" t="s">
        <v>1190</v>
      </c>
      <c r="AH869" s="106">
        <v>29206100</v>
      </c>
      <c r="AI869" s="106" t="s">
        <v>4070</v>
      </c>
      <c r="AJ869" s="61" t="s">
        <v>5309</v>
      </c>
      <c r="AK869" s="58">
        <v>2019</v>
      </c>
    </row>
    <row r="870" spans="19:37" x14ac:dyDescent="0.25">
      <c r="S870" s="68" t="s">
        <v>3257</v>
      </c>
      <c r="T870" s="61" t="s">
        <v>3258</v>
      </c>
      <c r="AH870" s="106">
        <v>29207000</v>
      </c>
      <c r="AI870" s="106" t="s">
        <v>5310</v>
      </c>
      <c r="AJ870" s="61" t="s">
        <v>4434</v>
      </c>
      <c r="AK870" s="58">
        <v>2019</v>
      </c>
    </row>
    <row r="871" spans="19:37" x14ac:dyDescent="0.25">
      <c r="S871" s="68" t="s">
        <v>1167</v>
      </c>
      <c r="T871" s="61" t="s">
        <v>1168</v>
      </c>
      <c r="AH871" s="106">
        <v>29207100</v>
      </c>
      <c r="AI871" s="106" t="s">
        <v>4071</v>
      </c>
      <c r="AJ871" s="61" t="s">
        <v>5311</v>
      </c>
      <c r="AK871" s="58">
        <v>2010</v>
      </c>
    </row>
    <row r="872" spans="19:37" x14ac:dyDescent="0.25">
      <c r="S872" s="68" t="s">
        <v>1169</v>
      </c>
      <c r="T872" s="61" t="s">
        <v>1170</v>
      </c>
      <c r="AH872" s="106">
        <v>29207200</v>
      </c>
      <c r="AI872" s="106" t="s">
        <v>5310</v>
      </c>
      <c r="AJ872" s="61" t="s">
        <v>5312</v>
      </c>
      <c r="AK872" s="58">
        <v>2019</v>
      </c>
    </row>
    <row r="873" spans="19:37" x14ac:dyDescent="0.25">
      <c r="S873" s="68" t="s">
        <v>571</v>
      </c>
      <c r="T873" s="61" t="s">
        <v>572</v>
      </c>
      <c r="AH873" s="106">
        <v>29208000</v>
      </c>
      <c r="AI873" s="106" t="s">
        <v>4072</v>
      </c>
      <c r="AJ873" s="61" t="s">
        <v>4434</v>
      </c>
      <c r="AK873" s="58">
        <v>2019</v>
      </c>
    </row>
    <row r="874" spans="19:37" x14ac:dyDescent="0.25">
      <c r="S874" s="68" t="s">
        <v>589</v>
      </c>
      <c r="T874" s="61" t="s">
        <v>590</v>
      </c>
      <c r="AH874" s="106">
        <v>29208100</v>
      </c>
      <c r="AI874" s="106" t="s">
        <v>4072</v>
      </c>
      <c r="AJ874" s="61" t="s">
        <v>5313</v>
      </c>
      <c r="AK874" s="58">
        <v>2019</v>
      </c>
    </row>
    <row r="875" spans="19:37" x14ac:dyDescent="0.25">
      <c r="S875" s="68" t="s">
        <v>1739</v>
      </c>
      <c r="T875" s="61" t="s">
        <v>1740</v>
      </c>
      <c r="AH875" s="106">
        <v>29209000</v>
      </c>
      <c r="AI875" s="106" t="s">
        <v>5314</v>
      </c>
      <c r="AJ875" s="61" t="s">
        <v>4434</v>
      </c>
      <c r="AK875" s="58">
        <v>2019</v>
      </c>
    </row>
    <row r="876" spans="19:37" x14ac:dyDescent="0.25">
      <c r="S876" s="68" t="s">
        <v>897</v>
      </c>
      <c r="T876" s="61" t="s">
        <v>898</v>
      </c>
      <c r="AH876" s="106">
        <v>29209100</v>
      </c>
      <c r="AI876" s="106" t="s">
        <v>4073</v>
      </c>
      <c r="AJ876" s="61" t="s">
        <v>5315</v>
      </c>
      <c r="AK876" s="58">
        <v>2019</v>
      </c>
    </row>
    <row r="877" spans="19:37" x14ac:dyDescent="0.25">
      <c r="S877" s="68" t="s">
        <v>1733</v>
      </c>
      <c r="T877" s="61" t="s">
        <v>1734</v>
      </c>
      <c r="AH877" s="106">
        <v>29209200</v>
      </c>
      <c r="AI877" s="106" t="s">
        <v>4074</v>
      </c>
      <c r="AJ877" s="61" t="s">
        <v>5316</v>
      </c>
      <c r="AK877" s="58">
        <v>2019</v>
      </c>
    </row>
    <row r="878" spans="19:37" x14ac:dyDescent="0.25">
      <c r="S878" s="68" t="s">
        <v>1171</v>
      </c>
      <c r="T878" s="61" t="s">
        <v>1172</v>
      </c>
      <c r="AH878" s="106">
        <v>29209900</v>
      </c>
      <c r="AI878" s="106" t="s">
        <v>4075</v>
      </c>
      <c r="AJ878" s="61" t="s">
        <v>5317</v>
      </c>
      <c r="AK878" s="58">
        <v>2019</v>
      </c>
    </row>
    <row r="879" spans="19:37" x14ac:dyDescent="0.25">
      <c r="S879" s="68" t="s">
        <v>1173</v>
      </c>
      <c r="T879" s="61" t="s">
        <v>1174</v>
      </c>
      <c r="AH879" s="106">
        <v>29209901</v>
      </c>
      <c r="AI879" s="106" t="s">
        <v>4076</v>
      </c>
      <c r="AJ879" s="61" t="s">
        <v>5318</v>
      </c>
      <c r="AK879" s="58">
        <v>2019</v>
      </c>
    </row>
    <row r="880" spans="19:37" x14ac:dyDescent="0.25">
      <c r="S880" s="68" t="s">
        <v>1175</v>
      </c>
      <c r="T880" s="61" t="s">
        <v>1176</v>
      </c>
      <c r="AH880" s="106">
        <v>29209905</v>
      </c>
      <c r="AI880" s="106" t="s">
        <v>4077</v>
      </c>
      <c r="AJ880" s="61" t="s">
        <v>5319</v>
      </c>
      <c r="AK880" s="58">
        <v>2019</v>
      </c>
    </row>
    <row r="881" spans="19:37" x14ac:dyDescent="0.25">
      <c r="S881" s="68" t="s">
        <v>1261</v>
      </c>
      <c r="T881" s="61" t="s">
        <v>1262</v>
      </c>
      <c r="AH881" s="106">
        <v>29209906</v>
      </c>
      <c r="AI881" s="106" t="s">
        <v>4078</v>
      </c>
      <c r="AJ881" s="61" t="s">
        <v>5320</v>
      </c>
      <c r="AK881" s="58">
        <v>2010</v>
      </c>
    </row>
    <row r="882" spans="19:37" x14ac:dyDescent="0.25">
      <c r="S882" s="68" t="s">
        <v>1263</v>
      </c>
      <c r="T882" s="61" t="s">
        <v>1264</v>
      </c>
      <c r="AH882" s="106">
        <v>29209907</v>
      </c>
      <c r="AI882" s="106" t="s">
        <v>5321</v>
      </c>
      <c r="AJ882" s="61" t="s">
        <v>5322</v>
      </c>
      <c r="AK882" s="58">
        <v>2010</v>
      </c>
    </row>
    <row r="883" spans="19:37" x14ac:dyDescent="0.25">
      <c r="S883" s="68" t="s">
        <v>1265</v>
      </c>
      <c r="T883" s="61" t="s">
        <v>1266</v>
      </c>
      <c r="AH883" s="106">
        <v>29209908</v>
      </c>
      <c r="AI883" s="106" t="s">
        <v>4175</v>
      </c>
      <c r="AJ883" s="61" t="s">
        <v>5323</v>
      </c>
      <c r="AK883" s="58">
        <v>2019</v>
      </c>
    </row>
    <row r="884" spans="19:37" x14ac:dyDescent="0.25">
      <c r="S884" s="68" t="s">
        <v>1267</v>
      </c>
      <c r="T884" s="61" t="s">
        <v>1268</v>
      </c>
      <c r="AH884" s="106">
        <v>29900000</v>
      </c>
      <c r="AI884" s="106" t="s">
        <v>5324</v>
      </c>
      <c r="AJ884" s="61" t="s">
        <v>4434</v>
      </c>
      <c r="AK884" s="58">
        <v>2019</v>
      </c>
    </row>
    <row r="885" spans="19:37" x14ac:dyDescent="0.25">
      <c r="S885" s="68" t="s">
        <v>1269</v>
      </c>
      <c r="T885" s="61" t="s">
        <v>1270</v>
      </c>
      <c r="AH885" s="106">
        <v>29901100</v>
      </c>
      <c r="AI885" s="106" t="s">
        <v>4079</v>
      </c>
      <c r="AJ885" s="61" t="s">
        <v>5325</v>
      </c>
      <c r="AK885" s="58">
        <v>2010</v>
      </c>
    </row>
    <row r="886" spans="19:37" x14ac:dyDescent="0.25">
      <c r="S886" s="68" t="s">
        <v>1271</v>
      </c>
      <c r="T886" s="61" t="s">
        <v>1272</v>
      </c>
      <c r="AH886" s="106">
        <v>29901200</v>
      </c>
      <c r="AI886" s="106" t="s">
        <v>4080</v>
      </c>
      <c r="AJ886" s="61" t="s">
        <v>4933</v>
      </c>
      <c r="AK886" s="58">
        <v>2010</v>
      </c>
    </row>
    <row r="887" spans="19:37" x14ac:dyDescent="0.25">
      <c r="S887" s="68" t="s">
        <v>1273</v>
      </c>
      <c r="T887" s="61" t="s">
        <v>1274</v>
      </c>
      <c r="AH887" s="106">
        <v>29902000</v>
      </c>
      <c r="AI887" s="106" t="s">
        <v>5326</v>
      </c>
      <c r="AJ887" s="61" t="s">
        <v>4434</v>
      </c>
      <c r="AK887" s="58">
        <v>2019</v>
      </c>
    </row>
    <row r="888" spans="19:37" x14ac:dyDescent="0.25">
      <c r="S888" s="68" t="s">
        <v>1275</v>
      </c>
      <c r="T888" s="61" t="s">
        <v>1276</v>
      </c>
      <c r="AH888" s="106">
        <v>29902100</v>
      </c>
      <c r="AI888" s="106" t="s">
        <v>5326</v>
      </c>
      <c r="AJ888" s="61" t="s">
        <v>5327</v>
      </c>
      <c r="AK888" s="58">
        <v>2019</v>
      </c>
    </row>
    <row r="889" spans="19:37" x14ac:dyDescent="0.25">
      <c r="S889" s="68" t="s">
        <v>1277</v>
      </c>
      <c r="T889" s="61" t="s">
        <v>1278</v>
      </c>
      <c r="AH889" s="106">
        <v>29909000</v>
      </c>
      <c r="AI889" s="106" t="s">
        <v>5328</v>
      </c>
      <c r="AJ889" s="61" t="s">
        <v>4434</v>
      </c>
      <c r="AK889" s="58">
        <v>2019</v>
      </c>
    </row>
    <row r="890" spans="19:37" x14ac:dyDescent="0.25">
      <c r="S890" s="68" t="s">
        <v>1279</v>
      </c>
      <c r="T890" s="61" t="s">
        <v>1280</v>
      </c>
      <c r="AH890" s="106">
        <v>29909100</v>
      </c>
      <c r="AI890" s="106" t="s">
        <v>4081</v>
      </c>
      <c r="AJ890" s="61" t="s">
        <v>5329</v>
      </c>
      <c r="AK890" s="58">
        <v>2019</v>
      </c>
    </row>
    <row r="891" spans="19:37" x14ac:dyDescent="0.25">
      <c r="S891" s="68" t="s">
        <v>1281</v>
      </c>
      <c r="T891" s="61" t="s">
        <v>1282</v>
      </c>
      <c r="AH891" s="106">
        <v>29909200</v>
      </c>
      <c r="AI891" s="106" t="s">
        <v>4082</v>
      </c>
      <c r="AJ891" s="61" t="s">
        <v>5330</v>
      </c>
      <c r="AK891" s="58">
        <v>2019</v>
      </c>
    </row>
    <row r="892" spans="19:37" x14ac:dyDescent="0.25">
      <c r="S892" s="68" t="s">
        <v>1283</v>
      </c>
      <c r="T892" s="61" t="s">
        <v>1284</v>
      </c>
      <c r="AH892" s="106">
        <v>29909300</v>
      </c>
      <c r="AI892" s="106" t="s">
        <v>5321</v>
      </c>
      <c r="AJ892" s="61" t="s">
        <v>5331</v>
      </c>
      <c r="AK892" s="58">
        <v>2019</v>
      </c>
    </row>
    <row r="893" spans="19:37" x14ac:dyDescent="0.25">
      <c r="S893" s="68" t="s">
        <v>1285</v>
      </c>
      <c r="T893" s="61" t="s">
        <v>1286</v>
      </c>
      <c r="AH893" s="106">
        <v>29909900</v>
      </c>
      <c r="AI893" s="106" t="s">
        <v>5332</v>
      </c>
      <c r="AJ893" s="61" t="s">
        <v>5333</v>
      </c>
      <c r="AK893" s="58">
        <v>2019</v>
      </c>
    </row>
    <row r="894" spans="19:37" x14ac:dyDescent="0.25">
      <c r="S894" s="68" t="s">
        <v>1287</v>
      </c>
      <c r="T894" s="61" t="s">
        <v>1288</v>
      </c>
      <c r="AH894" s="106">
        <v>29909901</v>
      </c>
      <c r="AI894" s="106" t="s">
        <v>4083</v>
      </c>
      <c r="AJ894" s="61" t="s">
        <v>5334</v>
      </c>
      <c r="AK894" s="58">
        <v>2019</v>
      </c>
    </row>
    <row r="895" spans="19:37" x14ac:dyDescent="0.25">
      <c r="S895" s="68" t="s">
        <v>1289</v>
      </c>
      <c r="T895" s="61" t="s">
        <v>1290</v>
      </c>
      <c r="AH895" s="106">
        <v>31101100</v>
      </c>
      <c r="AI895" s="106" t="s">
        <v>4084</v>
      </c>
      <c r="AJ895" s="61" t="s">
        <v>5335</v>
      </c>
      <c r="AK895" s="58">
        <v>2010</v>
      </c>
    </row>
    <row r="896" spans="19:37" x14ac:dyDescent="0.25">
      <c r="S896" s="68" t="s">
        <v>1291</v>
      </c>
      <c r="T896" s="61" t="s">
        <v>1292</v>
      </c>
      <c r="AH896" s="106">
        <v>31101300</v>
      </c>
      <c r="AI896" s="106" t="s">
        <v>4085</v>
      </c>
      <c r="AJ896" s="61" t="s">
        <v>5336</v>
      </c>
      <c r="AK896" s="58">
        <v>2010</v>
      </c>
    </row>
    <row r="897" spans="19:37" x14ac:dyDescent="0.25">
      <c r="S897" s="68" t="s">
        <v>1293</v>
      </c>
      <c r="T897" s="61" t="s">
        <v>1294</v>
      </c>
      <c r="AH897" s="106">
        <v>31101400</v>
      </c>
      <c r="AI897" s="106" t="s">
        <v>4086</v>
      </c>
      <c r="AJ897" s="61" t="s">
        <v>5337</v>
      </c>
      <c r="AK897" s="58">
        <v>2010</v>
      </c>
    </row>
    <row r="898" spans="19:37" x14ac:dyDescent="0.25">
      <c r="S898" s="68" t="s">
        <v>1295</v>
      </c>
      <c r="T898" s="61" t="s">
        <v>1296</v>
      </c>
      <c r="AH898" s="106">
        <v>31101500</v>
      </c>
      <c r="AI898" s="106" t="s">
        <v>5338</v>
      </c>
      <c r="AJ898" s="61" t="s">
        <v>5339</v>
      </c>
      <c r="AK898" s="58">
        <v>2010</v>
      </c>
    </row>
    <row r="899" spans="19:37" x14ac:dyDescent="0.25">
      <c r="S899" s="68" t="s">
        <v>1297</v>
      </c>
      <c r="T899" s="61" t="s">
        <v>1298</v>
      </c>
      <c r="AH899" s="106">
        <v>31110000</v>
      </c>
      <c r="AI899" s="106" t="s">
        <v>5340</v>
      </c>
      <c r="AJ899" s="61" t="s">
        <v>4434</v>
      </c>
      <c r="AK899" s="58">
        <v>2019</v>
      </c>
    </row>
    <row r="900" spans="19:37" x14ac:dyDescent="0.25">
      <c r="S900" s="68" t="s">
        <v>1299</v>
      </c>
      <c r="T900" s="61" t="s">
        <v>1300</v>
      </c>
      <c r="AH900" s="106">
        <v>31112000</v>
      </c>
      <c r="AI900" s="106" t="s">
        <v>5341</v>
      </c>
      <c r="AJ900" s="61" t="s">
        <v>4434</v>
      </c>
      <c r="AK900" s="58">
        <v>2019</v>
      </c>
    </row>
    <row r="901" spans="19:37" x14ac:dyDescent="0.25">
      <c r="S901" s="68" t="s">
        <v>1301</v>
      </c>
      <c r="T901" s="61" t="s">
        <v>1302</v>
      </c>
      <c r="AH901" s="106">
        <v>31112100</v>
      </c>
      <c r="AI901" s="106" t="s">
        <v>4084</v>
      </c>
      <c r="AJ901" s="61" t="s">
        <v>5342</v>
      </c>
      <c r="AK901" s="58">
        <v>2019</v>
      </c>
    </row>
    <row r="902" spans="19:37" x14ac:dyDescent="0.25">
      <c r="S902" s="68" t="s">
        <v>1303</v>
      </c>
      <c r="T902" s="61" t="s">
        <v>1304</v>
      </c>
      <c r="AH902" s="106">
        <v>31112200</v>
      </c>
      <c r="AI902" s="106" t="s">
        <v>4146</v>
      </c>
      <c r="AJ902" s="61" t="s">
        <v>5343</v>
      </c>
      <c r="AK902" s="58">
        <v>2019</v>
      </c>
    </row>
    <row r="903" spans="19:37" x14ac:dyDescent="0.25">
      <c r="S903" s="68" t="s">
        <v>1305</v>
      </c>
      <c r="T903" s="61" t="s">
        <v>1306</v>
      </c>
      <c r="AH903" s="106">
        <v>31113000</v>
      </c>
      <c r="AI903" s="106" t="s">
        <v>5344</v>
      </c>
      <c r="AJ903" s="61" t="s">
        <v>4434</v>
      </c>
      <c r="AK903" s="58">
        <v>2019</v>
      </c>
    </row>
    <row r="904" spans="19:37" x14ac:dyDescent="0.25">
      <c r="S904" s="68" t="s">
        <v>1307</v>
      </c>
      <c r="T904" s="61" t="s">
        <v>1308</v>
      </c>
      <c r="AH904" s="106">
        <v>31113100</v>
      </c>
      <c r="AI904" s="106" t="s">
        <v>4086</v>
      </c>
      <c r="AJ904" s="61" t="s">
        <v>5345</v>
      </c>
      <c r="AK904" s="58">
        <v>2019</v>
      </c>
    </row>
    <row r="905" spans="19:37" x14ac:dyDescent="0.25">
      <c r="S905" s="68" t="s">
        <v>1309</v>
      </c>
      <c r="T905" s="61" t="s">
        <v>1310</v>
      </c>
      <c r="AH905" s="106">
        <v>31113200</v>
      </c>
      <c r="AI905" s="106" t="s">
        <v>5338</v>
      </c>
      <c r="AJ905" s="61" t="s">
        <v>5346</v>
      </c>
      <c r="AK905" s="58">
        <v>2019</v>
      </c>
    </row>
    <row r="906" spans="19:37" x14ac:dyDescent="0.25">
      <c r="S906" s="68" t="s">
        <v>1311</v>
      </c>
      <c r="T906" s="61" t="s">
        <v>1312</v>
      </c>
      <c r="AH906" s="106">
        <v>31113300</v>
      </c>
      <c r="AI906" s="106" t="s">
        <v>4085</v>
      </c>
      <c r="AJ906" s="61" t="s">
        <v>5336</v>
      </c>
      <c r="AK906" s="58">
        <v>2019</v>
      </c>
    </row>
    <row r="907" spans="19:37" x14ac:dyDescent="0.25">
      <c r="S907" s="68" t="s">
        <v>1313</v>
      </c>
      <c r="T907" s="61" t="s">
        <v>1314</v>
      </c>
      <c r="AH907" s="106">
        <v>31200000</v>
      </c>
      <c r="AI907" s="106" t="s">
        <v>5347</v>
      </c>
      <c r="AJ907" s="61" t="s">
        <v>4434</v>
      </c>
      <c r="AK907" s="58">
        <v>2019</v>
      </c>
    </row>
    <row r="908" spans="19:37" x14ac:dyDescent="0.25">
      <c r="S908" s="68" t="s">
        <v>1315</v>
      </c>
      <c r="T908" s="61" t="s">
        <v>1316</v>
      </c>
      <c r="AH908" s="106">
        <v>31201000</v>
      </c>
      <c r="AI908" s="106" t="s">
        <v>5348</v>
      </c>
      <c r="AJ908" s="61" t="s">
        <v>4434</v>
      </c>
      <c r="AK908" s="58">
        <v>2019</v>
      </c>
    </row>
    <row r="909" spans="19:37" x14ac:dyDescent="0.25">
      <c r="S909" s="68" t="s">
        <v>1317</v>
      </c>
      <c r="T909" s="61" t="s">
        <v>1318</v>
      </c>
      <c r="AH909" s="106">
        <v>31201100</v>
      </c>
      <c r="AI909" s="106" t="s">
        <v>4087</v>
      </c>
      <c r="AJ909" s="61" t="s">
        <v>5349</v>
      </c>
      <c r="AK909" s="58">
        <v>2019</v>
      </c>
    </row>
    <row r="910" spans="19:37" x14ac:dyDescent="0.25">
      <c r="S910" s="68" t="s">
        <v>1319</v>
      </c>
      <c r="T910" s="61" t="s">
        <v>1320</v>
      </c>
      <c r="AH910" s="106">
        <v>31201200</v>
      </c>
      <c r="AI910" s="106" t="s">
        <v>4088</v>
      </c>
      <c r="AJ910" s="61" t="s">
        <v>5350</v>
      </c>
      <c r="AK910" s="58">
        <v>2019</v>
      </c>
    </row>
    <row r="911" spans="19:37" x14ac:dyDescent="0.25">
      <c r="S911" s="68" t="s">
        <v>1321</v>
      </c>
      <c r="T911" s="61" t="s">
        <v>1322</v>
      </c>
      <c r="AH911" s="106">
        <v>31202000</v>
      </c>
      <c r="AI911" s="106" t="s">
        <v>5351</v>
      </c>
      <c r="AJ911" s="61" t="s">
        <v>4434</v>
      </c>
      <c r="AK911" s="58">
        <v>2019</v>
      </c>
    </row>
    <row r="912" spans="19:37" x14ac:dyDescent="0.25">
      <c r="S912" s="68" t="s">
        <v>1323</v>
      </c>
      <c r="T912" s="61" t="s">
        <v>1324</v>
      </c>
      <c r="AH912" s="106">
        <v>31202100</v>
      </c>
      <c r="AI912" s="106" t="s">
        <v>4089</v>
      </c>
      <c r="AJ912" s="61" t="s">
        <v>5352</v>
      </c>
      <c r="AK912" s="58">
        <v>2019</v>
      </c>
    </row>
    <row r="913" spans="19:37" x14ac:dyDescent="0.25">
      <c r="S913" s="68" t="s">
        <v>3373</v>
      </c>
      <c r="T913" s="61" t="s">
        <v>3374</v>
      </c>
      <c r="AH913" s="106">
        <v>31202200</v>
      </c>
      <c r="AI913" s="106" t="s">
        <v>4090</v>
      </c>
      <c r="AJ913" s="61" t="s">
        <v>5353</v>
      </c>
      <c r="AK913" s="58">
        <v>2019</v>
      </c>
    </row>
    <row r="914" spans="19:37" x14ac:dyDescent="0.25">
      <c r="S914" s="68" t="s">
        <v>3375</v>
      </c>
      <c r="T914" s="61" t="s">
        <v>3376</v>
      </c>
      <c r="AH914" s="106">
        <v>31900000</v>
      </c>
      <c r="AI914" s="106" t="s">
        <v>5354</v>
      </c>
      <c r="AJ914" s="61" t="s">
        <v>4434</v>
      </c>
      <c r="AK914" s="58">
        <v>2019</v>
      </c>
    </row>
    <row r="915" spans="19:37" x14ac:dyDescent="0.25">
      <c r="S915" s="68" t="s">
        <v>3377</v>
      </c>
      <c r="T915" s="61" t="s">
        <v>3378</v>
      </c>
      <c r="AH915" s="106">
        <v>31901000</v>
      </c>
      <c r="AI915" s="106" t="s">
        <v>4091</v>
      </c>
      <c r="AJ915" s="61" t="s">
        <v>4434</v>
      </c>
      <c r="AK915" s="58">
        <v>2019</v>
      </c>
    </row>
    <row r="916" spans="19:37" x14ac:dyDescent="0.25">
      <c r="S916" s="68" t="s">
        <v>3423</v>
      </c>
      <c r="T916" s="61" t="s">
        <v>3424</v>
      </c>
      <c r="AH916" s="106">
        <v>31901100</v>
      </c>
      <c r="AI916" s="106" t="s">
        <v>4091</v>
      </c>
      <c r="AJ916" s="61" t="s">
        <v>5355</v>
      </c>
      <c r="AK916" s="58">
        <v>2019</v>
      </c>
    </row>
    <row r="917" spans="19:37" x14ac:dyDescent="0.25">
      <c r="S917" s="68" t="s">
        <v>3379</v>
      </c>
      <c r="T917" s="61" t="s">
        <v>3380</v>
      </c>
      <c r="AH917" s="106">
        <v>31909000</v>
      </c>
      <c r="AI917" s="106" t="s">
        <v>5356</v>
      </c>
      <c r="AJ917" s="61" t="s">
        <v>4434</v>
      </c>
      <c r="AK917" s="58">
        <v>2019</v>
      </c>
    </row>
    <row r="918" spans="19:37" x14ac:dyDescent="0.25">
      <c r="S918" s="68" t="s">
        <v>3425</v>
      </c>
      <c r="T918" s="61" t="s">
        <v>3426</v>
      </c>
      <c r="AH918" s="106">
        <v>31909100</v>
      </c>
      <c r="AI918" s="106" t="s">
        <v>4092</v>
      </c>
      <c r="AJ918" s="61" t="s">
        <v>5357</v>
      </c>
      <c r="AK918" s="58">
        <v>2019</v>
      </c>
    </row>
    <row r="919" spans="19:37" x14ac:dyDescent="0.25">
      <c r="S919" s="68" t="s">
        <v>3477</v>
      </c>
      <c r="T919" s="61" t="s">
        <v>3478</v>
      </c>
      <c r="AH919" s="106">
        <v>31909200</v>
      </c>
      <c r="AI919" s="106" t="s">
        <v>4093</v>
      </c>
      <c r="AJ919" s="61" t="s">
        <v>5358</v>
      </c>
      <c r="AK919" s="58">
        <v>2019</v>
      </c>
    </row>
    <row r="920" spans="19:37" x14ac:dyDescent="0.25">
      <c r="S920" s="68" t="s">
        <v>3281</v>
      </c>
      <c r="T920" s="61" t="s">
        <v>3282</v>
      </c>
      <c r="AH920" s="106">
        <v>31909300</v>
      </c>
      <c r="AI920" s="106" t="s">
        <v>4094</v>
      </c>
      <c r="AJ920" s="61" t="s">
        <v>5359</v>
      </c>
      <c r="AK920" s="58">
        <v>2019</v>
      </c>
    </row>
    <row r="921" spans="19:37" x14ac:dyDescent="0.25">
      <c r="S921" s="68" t="s">
        <v>3381</v>
      </c>
      <c r="T921" s="61" t="s">
        <v>3382</v>
      </c>
      <c r="AH921" s="106">
        <v>31909400</v>
      </c>
      <c r="AI921" s="106" t="s">
        <v>4095</v>
      </c>
      <c r="AJ921" s="61" t="s">
        <v>5360</v>
      </c>
      <c r="AK921" s="58">
        <v>2019</v>
      </c>
    </row>
    <row r="922" spans="19:37" x14ac:dyDescent="0.25">
      <c r="S922" s="68" t="s">
        <v>3383</v>
      </c>
      <c r="T922" s="61" t="s">
        <v>3384</v>
      </c>
      <c r="AH922" s="106">
        <v>31909500</v>
      </c>
      <c r="AI922" s="106" t="s">
        <v>5361</v>
      </c>
      <c r="AJ922" s="61" t="s">
        <v>5362</v>
      </c>
      <c r="AK922" s="58">
        <v>2019</v>
      </c>
    </row>
    <row r="923" spans="19:37" x14ac:dyDescent="0.25">
      <c r="S923" s="68" t="s">
        <v>3385</v>
      </c>
      <c r="T923" s="61" t="s">
        <v>3386</v>
      </c>
      <c r="AH923" s="106">
        <v>31909600</v>
      </c>
      <c r="AI923" s="106" t="s">
        <v>5363</v>
      </c>
      <c r="AJ923" s="61" t="s">
        <v>5364</v>
      </c>
      <c r="AK923" s="58">
        <v>2019</v>
      </c>
    </row>
    <row r="924" spans="19:37" x14ac:dyDescent="0.25">
      <c r="S924" s="68" t="s">
        <v>3387</v>
      </c>
      <c r="T924" s="61" t="s">
        <v>3388</v>
      </c>
      <c r="AH924" s="106">
        <v>31909700</v>
      </c>
      <c r="AI924" s="106" t="s">
        <v>4096</v>
      </c>
      <c r="AJ924" s="61" t="s">
        <v>5365</v>
      </c>
      <c r="AK924" s="58">
        <v>2019</v>
      </c>
    </row>
    <row r="925" spans="19:37" x14ac:dyDescent="0.25">
      <c r="S925" s="68" t="s">
        <v>3389</v>
      </c>
      <c r="T925" s="61" t="s">
        <v>3390</v>
      </c>
      <c r="AH925" s="106">
        <v>31909900</v>
      </c>
      <c r="AI925" s="106" t="s">
        <v>4097</v>
      </c>
      <c r="AJ925" s="61" t="s">
        <v>5366</v>
      </c>
      <c r="AK925" s="58">
        <v>2019</v>
      </c>
    </row>
    <row r="926" spans="19:37" x14ac:dyDescent="0.25">
      <c r="S926" s="68" t="s">
        <v>3391</v>
      </c>
      <c r="T926" s="61" t="s">
        <v>3392</v>
      </c>
      <c r="AH926" s="106">
        <v>31909901</v>
      </c>
      <c r="AI926" s="106" t="s">
        <v>4098</v>
      </c>
      <c r="AJ926" s="61" t="s">
        <v>5367</v>
      </c>
      <c r="AK926" s="58">
        <v>2019</v>
      </c>
    </row>
    <row r="927" spans="19:37" x14ac:dyDescent="0.25">
      <c r="S927" s="68" t="s">
        <v>3415</v>
      </c>
      <c r="T927" s="61" t="s">
        <v>3416</v>
      </c>
      <c r="AH927" s="106">
        <v>31909902</v>
      </c>
      <c r="AI927" s="106" t="s">
        <v>5368</v>
      </c>
      <c r="AJ927" s="61" t="s">
        <v>5369</v>
      </c>
      <c r="AK927" s="58">
        <v>2019</v>
      </c>
    </row>
    <row r="928" spans="19:37" x14ac:dyDescent="0.25">
      <c r="S928" s="68" t="s">
        <v>3393</v>
      </c>
      <c r="T928" s="61" t="s">
        <v>3394</v>
      </c>
      <c r="AH928" s="106">
        <v>33100000</v>
      </c>
      <c r="AI928" s="106" t="s">
        <v>5370</v>
      </c>
      <c r="AJ928" s="61" t="s">
        <v>4434</v>
      </c>
      <c r="AK928" s="58">
        <v>2019</v>
      </c>
    </row>
    <row r="929" spans="19:37" x14ac:dyDescent="0.25">
      <c r="S929" s="68" t="s">
        <v>3395</v>
      </c>
      <c r="T929" s="61" t="s">
        <v>3396</v>
      </c>
      <c r="AH929" s="106">
        <v>33101000</v>
      </c>
      <c r="AI929" s="106" t="s">
        <v>5371</v>
      </c>
      <c r="AJ929" s="61" t="s">
        <v>4434</v>
      </c>
      <c r="AK929" s="58">
        <v>2019</v>
      </c>
    </row>
    <row r="930" spans="19:37" x14ac:dyDescent="0.25">
      <c r="S930" s="68" t="s">
        <v>3397</v>
      </c>
      <c r="T930" s="61" t="s">
        <v>3398</v>
      </c>
      <c r="AH930" s="106">
        <v>33101100</v>
      </c>
      <c r="AI930" s="106" t="s">
        <v>4099</v>
      </c>
      <c r="AJ930" s="61" t="s">
        <v>5372</v>
      </c>
      <c r="AK930" s="58">
        <v>2019</v>
      </c>
    </row>
    <row r="931" spans="19:37" x14ac:dyDescent="0.25">
      <c r="S931" s="68" t="s">
        <v>1503</v>
      </c>
      <c r="T931" s="61" t="s">
        <v>1504</v>
      </c>
      <c r="AH931" s="106">
        <v>33101200</v>
      </c>
      <c r="AI931" s="106" t="s">
        <v>4100</v>
      </c>
      <c r="AJ931" s="61" t="s">
        <v>5373</v>
      </c>
      <c r="AK931" s="58">
        <v>2019</v>
      </c>
    </row>
    <row r="932" spans="19:37" x14ac:dyDescent="0.25">
      <c r="S932" s="68" t="s">
        <v>3399</v>
      </c>
      <c r="T932" s="61" t="s">
        <v>3400</v>
      </c>
      <c r="AH932" s="106">
        <v>33102000</v>
      </c>
      <c r="AI932" s="106" t="s">
        <v>5374</v>
      </c>
      <c r="AJ932" s="61" t="s">
        <v>4434</v>
      </c>
      <c r="AK932" s="58">
        <v>2019</v>
      </c>
    </row>
    <row r="933" spans="19:37" x14ac:dyDescent="0.25">
      <c r="S933" s="68" t="s">
        <v>3401</v>
      </c>
      <c r="T933" s="61" t="s">
        <v>3402</v>
      </c>
      <c r="AH933" s="106">
        <v>33102100</v>
      </c>
      <c r="AI933" s="106" t="s">
        <v>5374</v>
      </c>
      <c r="AJ933" s="61" t="s">
        <v>5375</v>
      </c>
      <c r="AK933" s="58">
        <v>2019</v>
      </c>
    </row>
    <row r="934" spans="19:37" x14ac:dyDescent="0.25">
      <c r="S934" s="68" t="s">
        <v>3403</v>
      </c>
      <c r="T934" s="61" t="s">
        <v>3404</v>
      </c>
      <c r="AH934" s="106">
        <v>33102101</v>
      </c>
      <c r="AI934" s="106" t="s">
        <v>4101</v>
      </c>
      <c r="AJ934" s="61" t="s">
        <v>5376</v>
      </c>
      <c r="AK934" s="58">
        <v>2010</v>
      </c>
    </row>
    <row r="935" spans="19:37" x14ac:dyDescent="0.25">
      <c r="S935" s="68" t="s">
        <v>3405</v>
      </c>
      <c r="T935" s="61" t="s">
        <v>3406</v>
      </c>
      <c r="AH935" s="106">
        <v>33102102</v>
      </c>
      <c r="AI935" s="106" t="s">
        <v>4102</v>
      </c>
      <c r="AJ935" s="61" t="s">
        <v>5377</v>
      </c>
      <c r="AK935" s="58">
        <v>2010</v>
      </c>
    </row>
    <row r="936" spans="19:37" x14ac:dyDescent="0.25">
      <c r="S936" s="68" t="s">
        <v>3411</v>
      </c>
      <c r="T936" s="61" t="s">
        <v>3412</v>
      </c>
      <c r="AH936" s="106">
        <v>33109000</v>
      </c>
      <c r="AI936" s="106" t="s">
        <v>5378</v>
      </c>
      <c r="AJ936" s="61" t="s">
        <v>4434</v>
      </c>
      <c r="AK936" s="58">
        <v>2019</v>
      </c>
    </row>
    <row r="937" spans="19:37" x14ac:dyDescent="0.25">
      <c r="S937" s="68" t="s">
        <v>3439</v>
      </c>
      <c r="T937" s="61" t="s">
        <v>3440</v>
      </c>
      <c r="AH937" s="106">
        <v>33109100</v>
      </c>
      <c r="AI937" s="106" t="s">
        <v>5379</v>
      </c>
      <c r="AJ937" s="61" t="s">
        <v>5380</v>
      </c>
      <c r="AK937" s="58">
        <v>2019</v>
      </c>
    </row>
    <row r="938" spans="19:37" x14ac:dyDescent="0.25">
      <c r="S938" s="68" t="s">
        <v>3433</v>
      </c>
      <c r="T938" s="61" t="s">
        <v>3434</v>
      </c>
      <c r="AH938" s="106">
        <v>33109900</v>
      </c>
      <c r="AI938" s="106" t="s">
        <v>4103</v>
      </c>
      <c r="AJ938" s="61" t="s">
        <v>5381</v>
      </c>
      <c r="AK938" s="58">
        <v>2019</v>
      </c>
    </row>
    <row r="939" spans="19:37" x14ac:dyDescent="0.25">
      <c r="S939" s="68" t="s">
        <v>2721</v>
      </c>
      <c r="T939" s="61" t="s">
        <v>2722</v>
      </c>
      <c r="AH939" s="106">
        <v>33200000</v>
      </c>
      <c r="AI939" s="106" t="s">
        <v>5382</v>
      </c>
      <c r="AJ939" s="61" t="s">
        <v>4434</v>
      </c>
      <c r="AK939" s="58">
        <v>2019</v>
      </c>
    </row>
    <row r="940" spans="19:37" x14ac:dyDescent="0.25">
      <c r="S940" s="68" t="s">
        <v>3435</v>
      </c>
      <c r="T940" s="61" t="s">
        <v>3436</v>
      </c>
      <c r="AH940" s="106">
        <v>33201000</v>
      </c>
      <c r="AI940" s="106" t="s">
        <v>5383</v>
      </c>
      <c r="AJ940" s="61" t="s">
        <v>4434</v>
      </c>
      <c r="AK940" s="58">
        <v>2019</v>
      </c>
    </row>
    <row r="941" spans="19:37" x14ac:dyDescent="0.25">
      <c r="S941" s="68" t="s">
        <v>3443</v>
      </c>
      <c r="T941" s="61" t="s">
        <v>3444</v>
      </c>
      <c r="AH941" s="106">
        <v>33201100</v>
      </c>
      <c r="AI941" s="106" t="s">
        <v>5383</v>
      </c>
      <c r="AJ941" s="61" t="s">
        <v>5384</v>
      </c>
      <c r="AK941" s="58">
        <v>2019</v>
      </c>
    </row>
    <row r="942" spans="19:37" x14ac:dyDescent="0.25">
      <c r="S942" s="68" t="s">
        <v>3475</v>
      </c>
      <c r="T942" s="61" t="s">
        <v>3476</v>
      </c>
      <c r="AH942" s="106">
        <v>33201101</v>
      </c>
      <c r="AI942" s="106" t="s">
        <v>4104</v>
      </c>
      <c r="AJ942" s="61" t="s">
        <v>5385</v>
      </c>
      <c r="AK942" s="58">
        <v>2010</v>
      </c>
    </row>
    <row r="943" spans="19:37" x14ac:dyDescent="0.25">
      <c r="S943" s="68" t="s">
        <v>3445</v>
      </c>
      <c r="T943" s="61" t="s">
        <v>3446</v>
      </c>
      <c r="AH943" s="106">
        <v>33201102</v>
      </c>
      <c r="AI943" s="106" t="s">
        <v>4105</v>
      </c>
      <c r="AJ943" s="61" t="s">
        <v>5386</v>
      </c>
      <c r="AK943" s="58">
        <v>2010</v>
      </c>
    </row>
    <row r="944" spans="19:37" x14ac:dyDescent="0.25">
      <c r="S944" s="68" t="s">
        <v>3473</v>
      </c>
      <c r="T944" s="61" t="s">
        <v>3474</v>
      </c>
      <c r="AH944" s="106">
        <v>33202000</v>
      </c>
      <c r="AI944" s="106" t="s">
        <v>4106</v>
      </c>
      <c r="AJ944" s="61" t="s">
        <v>4434</v>
      </c>
      <c r="AK944" s="58">
        <v>2019</v>
      </c>
    </row>
    <row r="945" spans="19:37" x14ac:dyDescent="0.25">
      <c r="S945" s="68" t="s">
        <v>3463</v>
      </c>
      <c r="T945" s="61" t="s">
        <v>3464</v>
      </c>
      <c r="AH945" s="106">
        <v>33202100</v>
      </c>
      <c r="AI945" s="106" t="s">
        <v>5387</v>
      </c>
      <c r="AJ945" s="61" t="s">
        <v>5388</v>
      </c>
      <c r="AK945" s="58">
        <v>2019</v>
      </c>
    </row>
    <row r="946" spans="19:37" x14ac:dyDescent="0.25">
      <c r="S946" s="68" t="s">
        <v>3417</v>
      </c>
      <c r="T946" s="61" t="s">
        <v>3418</v>
      </c>
      <c r="AH946" s="106">
        <v>33202101</v>
      </c>
      <c r="AI946" s="106" t="s">
        <v>4106</v>
      </c>
      <c r="AJ946" s="61" t="s">
        <v>5389</v>
      </c>
      <c r="AK946" s="58">
        <v>2010</v>
      </c>
    </row>
    <row r="947" spans="19:37" x14ac:dyDescent="0.25">
      <c r="S947" s="68" t="s">
        <v>3489</v>
      </c>
      <c r="T947" s="61" t="s">
        <v>3490</v>
      </c>
      <c r="AH947" s="106">
        <v>33202102</v>
      </c>
      <c r="AI947" s="106" t="s">
        <v>4107</v>
      </c>
      <c r="AJ947" s="61" t="s">
        <v>5390</v>
      </c>
      <c r="AK947" s="58">
        <v>2010</v>
      </c>
    </row>
    <row r="948" spans="19:37" x14ac:dyDescent="0.25">
      <c r="S948" s="68" t="s">
        <v>3487</v>
      </c>
      <c r="T948" s="61" t="s">
        <v>3488</v>
      </c>
      <c r="AH948" s="106">
        <v>33202200</v>
      </c>
      <c r="AI948" s="106" t="s">
        <v>4108</v>
      </c>
      <c r="AJ948" s="61" t="s">
        <v>5391</v>
      </c>
      <c r="AK948" s="58">
        <v>2019</v>
      </c>
    </row>
    <row r="949" spans="19:37" x14ac:dyDescent="0.25">
      <c r="S949" s="68" t="s">
        <v>3479</v>
      </c>
      <c r="T949" s="61" t="s">
        <v>3480</v>
      </c>
      <c r="AH949" s="106">
        <v>33300000</v>
      </c>
      <c r="AI949" s="106" t="s">
        <v>5392</v>
      </c>
      <c r="AJ949" s="61" t="s">
        <v>4434</v>
      </c>
      <c r="AK949" s="58">
        <v>2019</v>
      </c>
    </row>
    <row r="950" spans="19:37" x14ac:dyDescent="0.25">
      <c r="S950" s="68" t="s">
        <v>3481</v>
      </c>
      <c r="T950" s="61" t="s">
        <v>3482</v>
      </c>
      <c r="AH950" s="106">
        <v>33301000</v>
      </c>
      <c r="AI950" s="106" t="s">
        <v>5393</v>
      </c>
      <c r="AJ950" s="61" t="s">
        <v>4434</v>
      </c>
      <c r="AK950" s="58">
        <v>2019</v>
      </c>
    </row>
    <row r="951" spans="19:37" x14ac:dyDescent="0.25">
      <c r="S951" s="68" t="s">
        <v>3491</v>
      </c>
      <c r="T951" s="61" t="s">
        <v>3492</v>
      </c>
      <c r="AH951" s="106">
        <v>33301100</v>
      </c>
      <c r="AI951" s="106" t="s">
        <v>4109</v>
      </c>
      <c r="AJ951" s="61" t="s">
        <v>5394</v>
      </c>
      <c r="AK951" s="58">
        <v>2019</v>
      </c>
    </row>
    <row r="952" spans="19:37" x14ac:dyDescent="0.25">
      <c r="S952" s="68" t="s">
        <v>3483</v>
      </c>
      <c r="T952" s="61" t="s">
        <v>3484</v>
      </c>
      <c r="AH952" s="106">
        <v>33301200</v>
      </c>
      <c r="AI952" s="106" t="s">
        <v>4110</v>
      </c>
      <c r="AJ952" s="61" t="s">
        <v>5395</v>
      </c>
      <c r="AK952" s="58">
        <v>2019</v>
      </c>
    </row>
    <row r="953" spans="19:37" x14ac:dyDescent="0.25">
      <c r="S953" s="68" t="s">
        <v>3427</v>
      </c>
      <c r="T953" s="61" t="s">
        <v>3428</v>
      </c>
      <c r="AH953" s="106">
        <v>33302000</v>
      </c>
      <c r="AI953" s="106" t="s">
        <v>5396</v>
      </c>
      <c r="AJ953" s="61" t="s">
        <v>4434</v>
      </c>
      <c r="AK953" s="58">
        <v>2019</v>
      </c>
    </row>
    <row r="954" spans="19:37" x14ac:dyDescent="0.25">
      <c r="S954" s="68" t="s">
        <v>1381</v>
      </c>
      <c r="T954" s="61" t="s">
        <v>1382</v>
      </c>
      <c r="AH954" s="106">
        <v>33302100</v>
      </c>
      <c r="AI954" s="106" t="s">
        <v>5396</v>
      </c>
      <c r="AJ954" s="61" t="s">
        <v>5397</v>
      </c>
      <c r="AK954" s="58">
        <v>2019</v>
      </c>
    </row>
    <row r="955" spans="19:37" x14ac:dyDescent="0.25">
      <c r="S955" s="68" t="s">
        <v>3441</v>
      </c>
      <c r="T955" s="61" t="s">
        <v>3442</v>
      </c>
      <c r="AH955" s="106">
        <v>33302101</v>
      </c>
      <c r="AI955" s="106" t="s">
        <v>4111</v>
      </c>
      <c r="AJ955" s="61" t="s">
        <v>5398</v>
      </c>
      <c r="AK955" s="58">
        <v>2010</v>
      </c>
    </row>
    <row r="956" spans="19:37" x14ac:dyDescent="0.25">
      <c r="S956" s="68" t="s">
        <v>3461</v>
      </c>
      <c r="T956" s="61" t="s">
        <v>3462</v>
      </c>
      <c r="AH956" s="106">
        <v>33302102</v>
      </c>
      <c r="AI956" s="106" t="s">
        <v>4112</v>
      </c>
      <c r="AJ956" s="61" t="s">
        <v>5399</v>
      </c>
      <c r="AK956" s="58">
        <v>2019</v>
      </c>
    </row>
    <row r="957" spans="19:37" x14ac:dyDescent="0.25">
      <c r="S957" s="68" t="s">
        <v>3465</v>
      </c>
      <c r="T957" s="61" t="s">
        <v>3466</v>
      </c>
      <c r="AH957" s="106">
        <v>33302103</v>
      </c>
      <c r="AI957" s="106" t="s">
        <v>4113</v>
      </c>
      <c r="AJ957" s="61" t="s">
        <v>5400</v>
      </c>
      <c r="AK957" s="58">
        <v>2010</v>
      </c>
    </row>
    <row r="958" spans="19:37" x14ac:dyDescent="0.25">
      <c r="S958" s="68" t="s">
        <v>3449</v>
      </c>
      <c r="T958" s="61" t="s">
        <v>3450</v>
      </c>
      <c r="AH958" s="106">
        <v>33302105</v>
      </c>
      <c r="AI958" s="106" t="s">
        <v>4114</v>
      </c>
      <c r="AJ958" s="61" t="s">
        <v>5401</v>
      </c>
      <c r="AK958" s="58">
        <v>2010</v>
      </c>
    </row>
    <row r="959" spans="19:37" x14ac:dyDescent="0.25">
      <c r="S959" s="68" t="s">
        <v>3451</v>
      </c>
      <c r="T959" s="61" t="s">
        <v>3452</v>
      </c>
      <c r="AH959" s="106">
        <v>33302106</v>
      </c>
      <c r="AI959" s="106" t="s">
        <v>4115</v>
      </c>
      <c r="AJ959" s="61" t="s">
        <v>5402</v>
      </c>
      <c r="AK959" s="58">
        <v>2019</v>
      </c>
    </row>
    <row r="960" spans="19:37" x14ac:dyDescent="0.25">
      <c r="S960" s="68" t="s">
        <v>3437</v>
      </c>
      <c r="T960" s="61" t="s">
        <v>3438</v>
      </c>
      <c r="AH960" s="106">
        <v>33303000</v>
      </c>
      <c r="AI960" s="106" t="s">
        <v>4116</v>
      </c>
      <c r="AJ960" s="61" t="s">
        <v>4434</v>
      </c>
      <c r="AK960" s="58">
        <v>2019</v>
      </c>
    </row>
    <row r="961" spans="19:37" x14ac:dyDescent="0.25">
      <c r="S961" s="68" t="s">
        <v>3471</v>
      </c>
      <c r="T961" s="61" t="s">
        <v>3472</v>
      </c>
      <c r="AH961" s="106">
        <v>33303100</v>
      </c>
      <c r="AI961" s="106" t="s">
        <v>4116</v>
      </c>
      <c r="AJ961" s="61" t="s">
        <v>5403</v>
      </c>
      <c r="AK961" s="58">
        <v>2019</v>
      </c>
    </row>
    <row r="962" spans="19:37" x14ac:dyDescent="0.25">
      <c r="S962" s="68" t="s">
        <v>3469</v>
      </c>
      <c r="T962" s="61" t="s">
        <v>3470</v>
      </c>
      <c r="AH962" s="106">
        <v>33304000</v>
      </c>
      <c r="AI962" s="106" t="s">
        <v>5404</v>
      </c>
      <c r="AJ962" s="61" t="s">
        <v>4434</v>
      </c>
      <c r="AK962" s="58">
        <v>2019</v>
      </c>
    </row>
    <row r="963" spans="19:37" x14ac:dyDescent="0.25">
      <c r="S963" s="68" t="s">
        <v>3457</v>
      </c>
      <c r="T963" s="61" t="s">
        <v>3458</v>
      </c>
      <c r="AH963" s="106">
        <v>33304100</v>
      </c>
      <c r="AI963" s="106" t="s">
        <v>5404</v>
      </c>
      <c r="AJ963" s="61" t="s">
        <v>5405</v>
      </c>
      <c r="AK963" s="58">
        <v>2019</v>
      </c>
    </row>
    <row r="964" spans="19:37" x14ac:dyDescent="0.25">
      <c r="S964" s="68" t="s">
        <v>3455</v>
      </c>
      <c r="T964" s="61" t="s">
        <v>3456</v>
      </c>
      <c r="AH964" s="106">
        <v>33305000</v>
      </c>
      <c r="AI964" s="106" t="s">
        <v>5406</v>
      </c>
      <c r="AJ964" s="61" t="s">
        <v>4434</v>
      </c>
      <c r="AK964" s="58">
        <v>2019</v>
      </c>
    </row>
    <row r="965" spans="19:37" x14ac:dyDescent="0.25">
      <c r="S965" s="68" t="s">
        <v>3459</v>
      </c>
      <c r="T965" s="61" t="s">
        <v>3460</v>
      </c>
      <c r="AH965" s="106">
        <v>33305100</v>
      </c>
      <c r="AI965" s="106" t="s">
        <v>5407</v>
      </c>
      <c r="AJ965" s="61" t="s">
        <v>5408</v>
      </c>
      <c r="AK965" s="58">
        <v>2019</v>
      </c>
    </row>
    <row r="966" spans="19:37" x14ac:dyDescent="0.25">
      <c r="S966" s="68" t="s">
        <v>3493</v>
      </c>
      <c r="T966" s="61" t="s">
        <v>3494</v>
      </c>
      <c r="AH966" s="106">
        <v>33305101</v>
      </c>
      <c r="AI966" s="106" t="s">
        <v>4117</v>
      </c>
      <c r="AJ966" s="61" t="s">
        <v>5409</v>
      </c>
      <c r="AK966" s="58">
        <v>2010</v>
      </c>
    </row>
    <row r="967" spans="19:37" x14ac:dyDescent="0.25">
      <c r="S967" s="68" t="s">
        <v>3467</v>
      </c>
      <c r="T967" s="61" t="s">
        <v>3468</v>
      </c>
      <c r="AH967" s="106">
        <v>33305103</v>
      </c>
      <c r="AI967" s="106" t="s">
        <v>4118</v>
      </c>
      <c r="AJ967" s="61" t="s">
        <v>5410</v>
      </c>
      <c r="AK967" s="58">
        <v>2010</v>
      </c>
    </row>
    <row r="968" spans="19:37" x14ac:dyDescent="0.25">
      <c r="S968" s="68" t="s">
        <v>3429</v>
      </c>
      <c r="T968" s="61" t="s">
        <v>3430</v>
      </c>
      <c r="AH968" s="106">
        <v>33305104</v>
      </c>
      <c r="AI968" s="106" t="s">
        <v>5411</v>
      </c>
      <c r="AJ968" s="61" t="s">
        <v>5401</v>
      </c>
      <c r="AK968" s="58">
        <v>2019</v>
      </c>
    </row>
    <row r="969" spans="19:37" x14ac:dyDescent="0.25">
      <c r="S969" s="68" t="s">
        <v>3431</v>
      </c>
      <c r="T969" s="61" t="s">
        <v>3432</v>
      </c>
      <c r="AH969" s="106">
        <v>33305200</v>
      </c>
      <c r="AI969" s="106" t="s">
        <v>4119</v>
      </c>
      <c r="AJ969" s="61" t="s">
        <v>5412</v>
      </c>
      <c r="AK969" s="58">
        <v>2019</v>
      </c>
    </row>
    <row r="970" spans="19:37" x14ac:dyDescent="0.25">
      <c r="S970" s="68" t="s">
        <v>3525</v>
      </c>
      <c r="T970" s="61" t="s">
        <v>3526</v>
      </c>
      <c r="AH970" s="106">
        <v>33900000</v>
      </c>
      <c r="AI970" s="106" t="s">
        <v>5413</v>
      </c>
      <c r="AJ970" s="61" t="s">
        <v>4434</v>
      </c>
      <c r="AK970" s="58">
        <v>2019</v>
      </c>
    </row>
    <row r="971" spans="19:37" x14ac:dyDescent="0.25">
      <c r="S971" s="68" t="s">
        <v>3523</v>
      </c>
      <c r="T971" s="61" t="s">
        <v>3524</v>
      </c>
      <c r="AH971" s="106">
        <v>33901000</v>
      </c>
      <c r="AI971" s="106" t="s">
        <v>5414</v>
      </c>
      <c r="AJ971" s="61" t="s">
        <v>4434</v>
      </c>
      <c r="AK971" s="58">
        <v>2019</v>
      </c>
    </row>
    <row r="972" spans="19:37" x14ac:dyDescent="0.25">
      <c r="S972" s="68" t="s">
        <v>3503</v>
      </c>
      <c r="T972" s="61" t="s">
        <v>3504</v>
      </c>
      <c r="AH972" s="106">
        <v>33901100</v>
      </c>
      <c r="AI972" s="106" t="s">
        <v>5414</v>
      </c>
      <c r="AJ972" s="61" t="s">
        <v>5415</v>
      </c>
      <c r="AK972" s="58">
        <v>2019</v>
      </c>
    </row>
    <row r="973" spans="19:37" x14ac:dyDescent="0.25">
      <c r="S973" s="68" t="s">
        <v>3495</v>
      </c>
      <c r="T973" s="61" t="s">
        <v>3496</v>
      </c>
      <c r="AH973" s="106">
        <v>33902000</v>
      </c>
      <c r="AI973" s="106" t="s">
        <v>4120</v>
      </c>
      <c r="AJ973" s="61" t="s">
        <v>4434</v>
      </c>
      <c r="AK973" s="58">
        <v>2019</v>
      </c>
    </row>
    <row r="974" spans="19:37" x14ac:dyDescent="0.25">
      <c r="S974" s="68" t="s">
        <v>3413</v>
      </c>
      <c r="T974" s="61" t="s">
        <v>3414</v>
      </c>
      <c r="AH974" s="106">
        <v>33902100</v>
      </c>
      <c r="AI974" s="106" t="s">
        <v>4120</v>
      </c>
      <c r="AJ974" s="61" t="s">
        <v>5416</v>
      </c>
      <c r="AK974" s="58">
        <v>2019</v>
      </c>
    </row>
    <row r="975" spans="19:37" x14ac:dyDescent="0.25">
      <c r="S975" s="68" t="s">
        <v>3507</v>
      </c>
      <c r="T975" s="61" t="s">
        <v>3508</v>
      </c>
      <c r="AH975" s="106">
        <v>33903000</v>
      </c>
      <c r="AI975" s="106" t="s">
        <v>5417</v>
      </c>
      <c r="AJ975" s="61" t="s">
        <v>4434</v>
      </c>
      <c r="AK975" s="58">
        <v>2019</v>
      </c>
    </row>
    <row r="976" spans="19:37" x14ac:dyDescent="0.25">
      <c r="S976" s="68" t="s">
        <v>3509</v>
      </c>
      <c r="T976" s="61" t="s">
        <v>3510</v>
      </c>
      <c r="AH976" s="106">
        <v>33903100</v>
      </c>
      <c r="AI976" s="106" t="s">
        <v>5418</v>
      </c>
      <c r="AJ976" s="61" t="s">
        <v>5419</v>
      </c>
      <c r="AK976" s="58">
        <v>2019</v>
      </c>
    </row>
    <row r="977" spans="19:37" x14ac:dyDescent="0.25">
      <c r="S977" s="68" t="s">
        <v>3505</v>
      </c>
      <c r="T977" s="61" t="s">
        <v>3506</v>
      </c>
      <c r="AH977" s="106">
        <v>33903200</v>
      </c>
      <c r="AI977" s="106" t="s">
        <v>5420</v>
      </c>
      <c r="AJ977" s="61" t="s">
        <v>5421</v>
      </c>
      <c r="AK977" s="58">
        <v>2019</v>
      </c>
    </row>
    <row r="978" spans="19:37" x14ac:dyDescent="0.25">
      <c r="S978" s="68" t="s">
        <v>3501</v>
      </c>
      <c r="T978" s="61" t="s">
        <v>3502</v>
      </c>
      <c r="AH978" s="106">
        <v>33909000</v>
      </c>
      <c r="AI978" s="106" t="s">
        <v>5422</v>
      </c>
      <c r="AJ978" s="61" t="s">
        <v>4434</v>
      </c>
      <c r="AK978" s="58">
        <v>2019</v>
      </c>
    </row>
    <row r="979" spans="19:37" x14ac:dyDescent="0.25">
      <c r="S979" s="68" t="s">
        <v>3497</v>
      </c>
      <c r="T979" s="61" t="s">
        <v>3498</v>
      </c>
      <c r="AH979" s="106">
        <v>33909100</v>
      </c>
      <c r="AI979" s="106" t="s">
        <v>5423</v>
      </c>
      <c r="AJ979" s="61" t="s">
        <v>5424</v>
      </c>
      <c r="AK979" s="58">
        <v>2019</v>
      </c>
    </row>
    <row r="980" spans="19:37" x14ac:dyDescent="0.25">
      <c r="S980" s="68" t="s">
        <v>3511</v>
      </c>
      <c r="T980" s="61" t="s">
        <v>3512</v>
      </c>
      <c r="AH980" s="106">
        <v>33909200</v>
      </c>
      <c r="AI980" s="106" t="s">
        <v>4121</v>
      </c>
      <c r="AJ980" s="61" t="s">
        <v>5425</v>
      </c>
      <c r="AK980" s="58">
        <v>2019</v>
      </c>
    </row>
    <row r="981" spans="19:37" x14ac:dyDescent="0.25">
      <c r="S981" s="68" t="s">
        <v>3531</v>
      </c>
      <c r="T981" s="61" t="s">
        <v>3532</v>
      </c>
      <c r="AH981" s="106">
        <v>33909300</v>
      </c>
      <c r="AI981" s="106" t="s">
        <v>5426</v>
      </c>
      <c r="AJ981" s="61" t="s">
        <v>5427</v>
      </c>
      <c r="AK981" s="58">
        <v>2019</v>
      </c>
    </row>
    <row r="982" spans="19:37" x14ac:dyDescent="0.25">
      <c r="S982" s="68" t="s">
        <v>3529</v>
      </c>
      <c r="T982" s="61" t="s">
        <v>3530</v>
      </c>
      <c r="AH982" s="106">
        <v>33909400</v>
      </c>
      <c r="AI982" s="106" t="s">
        <v>5428</v>
      </c>
      <c r="AJ982" s="61" t="s">
        <v>5429</v>
      </c>
      <c r="AK982" s="58">
        <v>2019</v>
      </c>
    </row>
    <row r="983" spans="19:37" x14ac:dyDescent="0.25">
      <c r="S983" s="68" t="s">
        <v>3527</v>
      </c>
      <c r="T983" s="61" t="s">
        <v>3528</v>
      </c>
      <c r="AH983" s="106">
        <v>33909900</v>
      </c>
      <c r="AI983" s="106" t="s">
        <v>5430</v>
      </c>
      <c r="AJ983" s="61" t="s">
        <v>5431</v>
      </c>
      <c r="AK983" s="58">
        <v>2019</v>
      </c>
    </row>
    <row r="984" spans="19:37" x14ac:dyDescent="0.25">
      <c r="S984" s="68" t="s">
        <v>3533</v>
      </c>
      <c r="T984" s="61" t="s">
        <v>3534</v>
      </c>
      <c r="AH984" s="106">
        <v>33909902</v>
      </c>
      <c r="AI984" s="106" t="s">
        <v>5432</v>
      </c>
      <c r="AJ984" s="61" t="s">
        <v>5433</v>
      </c>
      <c r="AK984" s="58">
        <v>2019</v>
      </c>
    </row>
    <row r="985" spans="19:37" x14ac:dyDescent="0.25">
      <c r="S985" s="68" t="s">
        <v>3407</v>
      </c>
      <c r="T985" s="61" t="s">
        <v>3408</v>
      </c>
      <c r="AH985" s="106">
        <v>35100000</v>
      </c>
      <c r="AI985" s="106" t="s">
        <v>5434</v>
      </c>
      <c r="AJ985" s="61" t="s">
        <v>4434</v>
      </c>
      <c r="AK985" s="58">
        <v>2019</v>
      </c>
    </row>
    <row r="986" spans="19:37" x14ac:dyDescent="0.25">
      <c r="S986" s="68" t="s">
        <v>655</v>
      </c>
      <c r="T986" s="61" t="s">
        <v>656</v>
      </c>
      <c r="AH986" s="106">
        <v>35101000</v>
      </c>
      <c r="AI986" s="106" t="s">
        <v>5434</v>
      </c>
      <c r="AJ986" s="61" t="s">
        <v>4434</v>
      </c>
      <c r="AK986" s="58">
        <v>2019</v>
      </c>
    </row>
    <row r="987" spans="19:37" x14ac:dyDescent="0.25">
      <c r="S987" s="68" t="s">
        <v>3541</v>
      </c>
      <c r="T987" s="61" t="s">
        <v>3542</v>
      </c>
      <c r="AH987" s="106">
        <v>35101100</v>
      </c>
      <c r="AI987" s="106" t="s">
        <v>4122</v>
      </c>
      <c r="AJ987" s="61" t="s">
        <v>5435</v>
      </c>
      <c r="AK987" s="58">
        <v>2019</v>
      </c>
    </row>
    <row r="988" spans="19:37" x14ac:dyDescent="0.25">
      <c r="S988" s="68" t="s">
        <v>657</v>
      </c>
      <c r="T988" s="61" t="s">
        <v>658</v>
      </c>
      <c r="AH988" s="106">
        <v>35101200</v>
      </c>
      <c r="AI988" s="106" t="s">
        <v>4123</v>
      </c>
      <c r="AJ988" s="61" t="s">
        <v>5436</v>
      </c>
      <c r="AK988" s="58">
        <v>2019</v>
      </c>
    </row>
    <row r="989" spans="19:37" x14ac:dyDescent="0.25">
      <c r="S989" s="68" t="s">
        <v>3545</v>
      </c>
      <c r="T989" s="61" t="s">
        <v>3546</v>
      </c>
      <c r="AH989" s="106">
        <v>35200000</v>
      </c>
      <c r="AI989" s="106" t="s">
        <v>5437</v>
      </c>
      <c r="AJ989" s="61" t="s">
        <v>4434</v>
      </c>
      <c r="AK989" s="58">
        <v>2019</v>
      </c>
    </row>
    <row r="990" spans="19:37" x14ac:dyDescent="0.25">
      <c r="S990" s="68" t="s">
        <v>3547</v>
      </c>
      <c r="T990" s="61" t="s">
        <v>3548</v>
      </c>
      <c r="AH990" s="106">
        <v>35201000</v>
      </c>
      <c r="AI990" s="106" t="s">
        <v>5438</v>
      </c>
      <c r="AJ990" s="61" t="s">
        <v>4434</v>
      </c>
      <c r="AK990" s="58">
        <v>2019</v>
      </c>
    </row>
    <row r="991" spans="19:37" x14ac:dyDescent="0.25">
      <c r="S991" s="68" t="s">
        <v>3543</v>
      </c>
      <c r="T991" s="61" t="s">
        <v>3544</v>
      </c>
      <c r="AH991" s="106">
        <v>35201100</v>
      </c>
      <c r="AI991" s="106" t="s">
        <v>5439</v>
      </c>
      <c r="AJ991" s="61" t="s">
        <v>5440</v>
      </c>
      <c r="AK991" s="58">
        <v>2019</v>
      </c>
    </row>
    <row r="992" spans="19:37" x14ac:dyDescent="0.25">
      <c r="S992" s="68" t="s">
        <v>3371</v>
      </c>
      <c r="T992" s="61" t="s">
        <v>3372</v>
      </c>
      <c r="AH992" s="106">
        <v>35201200</v>
      </c>
      <c r="AI992" s="106" t="s">
        <v>4124</v>
      </c>
      <c r="AJ992" s="61" t="s">
        <v>5441</v>
      </c>
      <c r="AK992" s="58">
        <v>2019</v>
      </c>
    </row>
    <row r="993" spans="19:37" x14ac:dyDescent="0.25">
      <c r="S993" s="68" t="s">
        <v>2557</v>
      </c>
      <c r="T993" s="61" t="s">
        <v>2558</v>
      </c>
      <c r="AH993" s="106">
        <v>35201300</v>
      </c>
      <c r="AI993" s="106" t="s">
        <v>4125</v>
      </c>
      <c r="AJ993" s="61" t="s">
        <v>5442</v>
      </c>
      <c r="AK993" s="58">
        <v>2019</v>
      </c>
    </row>
    <row r="994" spans="19:37" x14ac:dyDescent="0.25">
      <c r="S994" s="68" t="s">
        <v>3409</v>
      </c>
      <c r="T994" s="61" t="s">
        <v>3410</v>
      </c>
      <c r="AH994" s="106">
        <v>35201400</v>
      </c>
      <c r="AI994" s="106" t="s">
        <v>4126</v>
      </c>
      <c r="AJ994" s="61" t="s">
        <v>5443</v>
      </c>
      <c r="AK994" s="58">
        <v>2019</v>
      </c>
    </row>
    <row r="995" spans="19:37" x14ac:dyDescent="0.25">
      <c r="S995" s="68" t="s">
        <v>3421</v>
      </c>
      <c r="T995" s="61" t="s">
        <v>3422</v>
      </c>
      <c r="AH995" s="106">
        <v>35201500</v>
      </c>
      <c r="AI995" s="106" t="s">
        <v>5444</v>
      </c>
      <c r="AJ995" s="61" t="s">
        <v>5445</v>
      </c>
      <c r="AK995" s="58">
        <v>2019</v>
      </c>
    </row>
    <row r="996" spans="19:37" x14ac:dyDescent="0.25">
      <c r="S996" s="68" t="s">
        <v>3539</v>
      </c>
      <c r="T996" s="61" t="s">
        <v>3540</v>
      </c>
      <c r="AH996" s="106">
        <v>35201900</v>
      </c>
      <c r="AI996" s="106" t="s">
        <v>4127</v>
      </c>
      <c r="AJ996" s="61" t="s">
        <v>5446</v>
      </c>
      <c r="AK996" s="58">
        <v>2019</v>
      </c>
    </row>
    <row r="997" spans="19:37" x14ac:dyDescent="0.25">
      <c r="S997" s="68" t="s">
        <v>3551</v>
      </c>
      <c r="T997" s="61" t="s">
        <v>3552</v>
      </c>
      <c r="AH997" s="106">
        <v>35202000</v>
      </c>
      <c r="AI997" s="106" t="s">
        <v>5447</v>
      </c>
      <c r="AJ997" s="61" t="s">
        <v>4434</v>
      </c>
      <c r="AK997" s="58">
        <v>2019</v>
      </c>
    </row>
    <row r="998" spans="19:37" x14ac:dyDescent="0.25">
      <c r="S998" s="68" t="s">
        <v>3485</v>
      </c>
      <c r="T998" s="61" t="s">
        <v>3486</v>
      </c>
      <c r="AH998" s="106">
        <v>35202100</v>
      </c>
      <c r="AI998" s="106" t="s">
        <v>5447</v>
      </c>
      <c r="AJ998" s="61" t="s">
        <v>5448</v>
      </c>
      <c r="AK998" s="58">
        <v>2019</v>
      </c>
    </row>
    <row r="999" spans="19:37" x14ac:dyDescent="0.25">
      <c r="S999" s="68" t="s">
        <v>3553</v>
      </c>
      <c r="T999" s="61" t="s">
        <v>3554</v>
      </c>
      <c r="AH999" s="106">
        <v>35300000</v>
      </c>
      <c r="AI999" s="106" t="s">
        <v>5449</v>
      </c>
      <c r="AJ999" s="61" t="s">
        <v>4434</v>
      </c>
      <c r="AK999" s="58">
        <v>2019</v>
      </c>
    </row>
    <row r="1000" spans="19:37" x14ac:dyDescent="0.25">
      <c r="S1000" s="68" t="s">
        <v>2209</v>
      </c>
      <c r="T1000" s="61" t="s">
        <v>2210</v>
      </c>
      <c r="AH1000" s="106">
        <v>35301000</v>
      </c>
      <c r="AI1000" s="106" t="s">
        <v>4128</v>
      </c>
      <c r="AJ1000" s="61" t="s">
        <v>4434</v>
      </c>
      <c r="AK1000" s="58">
        <v>2019</v>
      </c>
    </row>
    <row r="1001" spans="19:37" x14ac:dyDescent="0.25">
      <c r="S1001" s="68" t="s">
        <v>2211</v>
      </c>
      <c r="T1001" s="61" t="s">
        <v>2212</v>
      </c>
      <c r="AH1001" s="106">
        <v>35301100</v>
      </c>
      <c r="AI1001" s="106" t="s">
        <v>4128</v>
      </c>
      <c r="AJ1001" s="61" t="s">
        <v>5450</v>
      </c>
      <c r="AK1001" s="58">
        <v>2019</v>
      </c>
    </row>
    <row r="1002" spans="19:37" x14ac:dyDescent="0.25">
      <c r="S1002" s="68" t="s">
        <v>2213</v>
      </c>
      <c r="T1002" s="61" t="s">
        <v>2214</v>
      </c>
      <c r="AH1002" s="106">
        <v>35302000</v>
      </c>
      <c r="AI1002" s="106" t="s">
        <v>5451</v>
      </c>
      <c r="AJ1002" s="61" t="s">
        <v>4434</v>
      </c>
      <c r="AK1002" s="58">
        <v>2019</v>
      </c>
    </row>
    <row r="1003" spans="19:37" x14ac:dyDescent="0.25">
      <c r="S1003" s="68" t="s">
        <v>2215</v>
      </c>
      <c r="T1003" s="61" t="s">
        <v>2216</v>
      </c>
      <c r="AH1003" s="106">
        <v>35302100</v>
      </c>
      <c r="AI1003" s="106" t="s">
        <v>5452</v>
      </c>
      <c r="AJ1003" s="61" t="s">
        <v>5453</v>
      </c>
      <c r="AK1003" s="58">
        <v>2010</v>
      </c>
    </row>
    <row r="1004" spans="19:37" x14ac:dyDescent="0.25">
      <c r="S1004" s="68" t="s">
        <v>2217</v>
      </c>
      <c r="T1004" s="61" t="s">
        <v>2218</v>
      </c>
      <c r="AH1004" s="106">
        <v>35302200</v>
      </c>
      <c r="AI1004" s="106" t="s">
        <v>5454</v>
      </c>
      <c r="AJ1004" s="61" t="s">
        <v>5455</v>
      </c>
      <c r="AK1004" s="58">
        <v>2010</v>
      </c>
    </row>
    <row r="1005" spans="19:37" x14ac:dyDescent="0.25">
      <c r="S1005" s="68" t="s">
        <v>2219</v>
      </c>
      <c r="T1005" s="61" t="s">
        <v>2220</v>
      </c>
      <c r="AH1005" s="106">
        <v>35302201</v>
      </c>
      <c r="AI1005" s="106" t="s">
        <v>5456</v>
      </c>
      <c r="AJ1005" s="61" t="s">
        <v>5457</v>
      </c>
      <c r="AK1005" s="58">
        <v>2010</v>
      </c>
    </row>
    <row r="1006" spans="19:37" x14ac:dyDescent="0.25">
      <c r="S1006" s="68" t="s">
        <v>2221</v>
      </c>
      <c r="T1006" s="61" t="s">
        <v>2222</v>
      </c>
      <c r="AH1006" s="106">
        <v>35302300</v>
      </c>
      <c r="AI1006" s="106" t="s">
        <v>5451</v>
      </c>
      <c r="AJ1006" s="61" t="s">
        <v>5458</v>
      </c>
      <c r="AK1006" s="58">
        <v>2019</v>
      </c>
    </row>
    <row r="1007" spans="19:37" x14ac:dyDescent="0.25">
      <c r="S1007" s="68" t="s">
        <v>2685</v>
      </c>
      <c r="T1007" s="61" t="s">
        <v>2686</v>
      </c>
      <c r="AH1007" s="106">
        <v>35302301</v>
      </c>
      <c r="AI1007" s="106" t="s">
        <v>5456</v>
      </c>
      <c r="AJ1007" s="61" t="s">
        <v>5457</v>
      </c>
      <c r="AK1007" s="58">
        <v>2019</v>
      </c>
    </row>
    <row r="1008" spans="19:37" x14ac:dyDescent="0.25">
      <c r="S1008" s="68" t="s">
        <v>2223</v>
      </c>
      <c r="T1008" s="61" t="s">
        <v>2224</v>
      </c>
      <c r="AH1008" s="106">
        <v>35303000</v>
      </c>
      <c r="AI1008" s="106" t="s">
        <v>5459</v>
      </c>
      <c r="AJ1008" s="61" t="s">
        <v>4434</v>
      </c>
      <c r="AK1008" s="58">
        <v>2019</v>
      </c>
    </row>
    <row r="1009" spans="19:37" x14ac:dyDescent="0.25">
      <c r="S1009" s="68" t="s">
        <v>2225</v>
      </c>
      <c r="T1009" s="61" t="s">
        <v>2226</v>
      </c>
      <c r="AH1009" s="106">
        <v>35303100</v>
      </c>
      <c r="AI1009" s="106" t="s">
        <v>5459</v>
      </c>
      <c r="AJ1009" s="61" t="s">
        <v>5460</v>
      </c>
      <c r="AK1009" s="58">
        <v>2019</v>
      </c>
    </row>
    <row r="1010" spans="19:37" x14ac:dyDescent="0.25">
      <c r="S1010" s="68" t="s">
        <v>2227</v>
      </c>
      <c r="T1010" s="61" t="s">
        <v>2228</v>
      </c>
      <c r="AH1010" s="106">
        <v>35304000</v>
      </c>
      <c r="AI1010" s="106" t="s">
        <v>5461</v>
      </c>
      <c r="AJ1010" s="61" t="s">
        <v>4434</v>
      </c>
      <c r="AK1010" s="58">
        <v>2019</v>
      </c>
    </row>
    <row r="1011" spans="19:37" x14ac:dyDescent="0.25">
      <c r="S1011" s="68" t="s">
        <v>1875</v>
      </c>
      <c r="T1011" s="61" t="s">
        <v>1876</v>
      </c>
      <c r="AH1011" s="106">
        <v>35304100</v>
      </c>
      <c r="AI1011" s="106" t="s">
        <v>5461</v>
      </c>
      <c r="AJ1011" s="61" t="s">
        <v>5462</v>
      </c>
      <c r="AK1011" s="58">
        <v>2019</v>
      </c>
    </row>
    <row r="1012" spans="19:37" x14ac:dyDescent="0.25">
      <c r="S1012" s="68" t="s">
        <v>2229</v>
      </c>
      <c r="T1012" s="61" t="s">
        <v>2230</v>
      </c>
      <c r="AH1012" s="106">
        <v>35900000</v>
      </c>
      <c r="AI1012" s="106" t="s">
        <v>5463</v>
      </c>
      <c r="AJ1012" s="61" t="s">
        <v>4434</v>
      </c>
      <c r="AK1012" s="58">
        <v>2019</v>
      </c>
    </row>
    <row r="1013" spans="19:37" x14ac:dyDescent="0.25">
      <c r="S1013" s="68" t="s">
        <v>2687</v>
      </c>
      <c r="T1013" s="61" t="s">
        <v>2688</v>
      </c>
      <c r="AH1013" s="106">
        <v>35901000</v>
      </c>
      <c r="AI1013" s="106" t="s">
        <v>5464</v>
      </c>
      <c r="AJ1013" s="61" t="s">
        <v>4434</v>
      </c>
      <c r="AK1013" s="58">
        <v>2019</v>
      </c>
    </row>
    <row r="1014" spans="19:37" x14ac:dyDescent="0.25">
      <c r="S1014" s="68" t="s">
        <v>2571</v>
      </c>
      <c r="T1014" s="61" t="s">
        <v>2572</v>
      </c>
      <c r="AH1014" s="106">
        <v>35901100</v>
      </c>
      <c r="AI1014" s="106" t="s">
        <v>5464</v>
      </c>
      <c r="AJ1014" s="61" t="s">
        <v>5465</v>
      </c>
      <c r="AK1014" s="58">
        <v>2019</v>
      </c>
    </row>
    <row r="1015" spans="19:37" x14ac:dyDescent="0.25">
      <c r="S1015" s="68" t="s">
        <v>2231</v>
      </c>
      <c r="T1015" s="61" t="s">
        <v>2232</v>
      </c>
      <c r="AH1015" s="106">
        <v>35902000</v>
      </c>
      <c r="AI1015" s="106" t="s">
        <v>5466</v>
      </c>
      <c r="AJ1015" s="61" t="s">
        <v>4434</v>
      </c>
      <c r="AK1015" s="58">
        <v>2019</v>
      </c>
    </row>
    <row r="1016" spans="19:37" x14ac:dyDescent="0.25">
      <c r="S1016" s="68" t="s">
        <v>2233</v>
      </c>
      <c r="T1016" s="61" t="s">
        <v>2234</v>
      </c>
      <c r="AH1016" s="106">
        <v>35902100</v>
      </c>
      <c r="AI1016" s="106" t="s">
        <v>5466</v>
      </c>
      <c r="AJ1016" s="61" t="s">
        <v>5467</v>
      </c>
      <c r="AK1016" s="58">
        <v>2019</v>
      </c>
    </row>
    <row r="1017" spans="19:37" x14ac:dyDescent="0.25">
      <c r="S1017" s="68" t="s">
        <v>2235</v>
      </c>
      <c r="T1017" s="61" t="s">
        <v>2236</v>
      </c>
      <c r="AH1017" s="106">
        <v>35903000</v>
      </c>
      <c r="AI1017" s="106" t="s">
        <v>5468</v>
      </c>
      <c r="AJ1017" s="61" t="s">
        <v>4434</v>
      </c>
      <c r="AK1017" s="58">
        <v>2019</v>
      </c>
    </row>
    <row r="1018" spans="19:37" x14ac:dyDescent="0.25">
      <c r="S1018" s="68" t="s">
        <v>2237</v>
      </c>
      <c r="T1018" s="61" t="s">
        <v>2238</v>
      </c>
      <c r="AH1018" s="106">
        <v>35903100</v>
      </c>
      <c r="AI1018" s="106" t="s">
        <v>5468</v>
      </c>
      <c r="AJ1018" s="61" t="s">
        <v>5469</v>
      </c>
      <c r="AK1018" s="58">
        <v>2019</v>
      </c>
    </row>
    <row r="1019" spans="19:37" x14ac:dyDescent="0.25">
      <c r="S1019" s="68" t="s">
        <v>2697</v>
      </c>
      <c r="T1019" s="61" t="s">
        <v>2698</v>
      </c>
      <c r="AH1019" s="106">
        <v>35909000</v>
      </c>
      <c r="AI1019" s="106" t="s">
        <v>5470</v>
      </c>
      <c r="AJ1019" s="61" t="s">
        <v>4434</v>
      </c>
      <c r="AK1019" s="58">
        <v>2019</v>
      </c>
    </row>
    <row r="1020" spans="19:37" x14ac:dyDescent="0.25">
      <c r="S1020" s="68" t="s">
        <v>2239</v>
      </c>
      <c r="T1020" s="61" t="s">
        <v>2240</v>
      </c>
      <c r="AH1020" s="106">
        <v>35909900</v>
      </c>
      <c r="AI1020" s="106" t="s">
        <v>5471</v>
      </c>
      <c r="AJ1020" s="61" t="s">
        <v>5472</v>
      </c>
      <c r="AK1020" s="58">
        <v>2019</v>
      </c>
    </row>
    <row r="1021" spans="19:37" x14ac:dyDescent="0.25">
      <c r="S1021" s="68" t="s">
        <v>2241</v>
      </c>
      <c r="T1021" s="61" t="s">
        <v>2242</v>
      </c>
      <c r="AH1021" s="106">
        <v>37100000</v>
      </c>
      <c r="AI1021" s="106" t="s">
        <v>5473</v>
      </c>
      <c r="AJ1021" s="61" t="s">
        <v>4434</v>
      </c>
      <c r="AK1021" s="58">
        <v>2019</v>
      </c>
    </row>
    <row r="1022" spans="19:37" x14ac:dyDescent="0.25">
      <c r="S1022" s="68" t="s">
        <v>2243</v>
      </c>
      <c r="T1022" s="61" t="s">
        <v>2244</v>
      </c>
      <c r="AH1022" s="106">
        <v>37101000</v>
      </c>
      <c r="AI1022" s="106" t="s">
        <v>5474</v>
      </c>
      <c r="AJ1022" s="61" t="s">
        <v>4434</v>
      </c>
      <c r="AK1022" s="58">
        <v>2019</v>
      </c>
    </row>
    <row r="1023" spans="19:37" x14ac:dyDescent="0.25">
      <c r="S1023" s="68" t="s">
        <v>2245</v>
      </c>
      <c r="T1023" s="61" t="s">
        <v>2246</v>
      </c>
      <c r="AH1023" s="106">
        <v>37101100</v>
      </c>
      <c r="AI1023" s="106" t="s">
        <v>4129</v>
      </c>
      <c r="AJ1023" s="61" t="s">
        <v>5475</v>
      </c>
      <c r="AK1023" s="58">
        <v>2019</v>
      </c>
    </row>
    <row r="1024" spans="19:37" x14ac:dyDescent="0.25">
      <c r="S1024" s="68" t="s">
        <v>2247</v>
      </c>
      <c r="T1024" s="61" t="s">
        <v>2248</v>
      </c>
      <c r="AH1024" s="106">
        <v>37101200</v>
      </c>
      <c r="AI1024" s="106" t="s">
        <v>4130</v>
      </c>
      <c r="AJ1024" s="61" t="s">
        <v>5476</v>
      </c>
      <c r="AK1024" s="58">
        <v>2019</v>
      </c>
    </row>
    <row r="1025" spans="19:37" x14ac:dyDescent="0.25">
      <c r="S1025" s="68" t="s">
        <v>2249</v>
      </c>
      <c r="T1025" s="61" t="s">
        <v>2250</v>
      </c>
      <c r="AH1025" s="106">
        <v>37200000</v>
      </c>
      <c r="AI1025" s="106" t="s">
        <v>5477</v>
      </c>
      <c r="AJ1025" s="61" t="s">
        <v>4434</v>
      </c>
      <c r="AK1025" s="58">
        <v>2019</v>
      </c>
    </row>
    <row r="1026" spans="19:37" x14ac:dyDescent="0.25">
      <c r="S1026" s="68" t="s">
        <v>2251</v>
      </c>
      <c r="T1026" s="61" t="s">
        <v>2252</v>
      </c>
      <c r="AH1026" s="106">
        <v>37201000</v>
      </c>
      <c r="AI1026" s="106" t="s">
        <v>5478</v>
      </c>
      <c r="AJ1026" s="61" t="s">
        <v>4434</v>
      </c>
      <c r="AK1026" s="58">
        <v>2019</v>
      </c>
    </row>
    <row r="1027" spans="19:37" x14ac:dyDescent="0.25">
      <c r="S1027" s="68" t="s">
        <v>2253</v>
      </c>
      <c r="T1027" s="61" t="s">
        <v>2254</v>
      </c>
      <c r="AH1027" s="106">
        <v>37201100</v>
      </c>
      <c r="AI1027" s="106" t="s">
        <v>5479</v>
      </c>
      <c r="AJ1027" s="61" t="s">
        <v>5480</v>
      </c>
      <c r="AK1027" s="58">
        <v>2019</v>
      </c>
    </row>
    <row r="1028" spans="19:37" x14ac:dyDescent="0.25">
      <c r="S1028" s="68" t="s">
        <v>2255</v>
      </c>
      <c r="T1028" s="61" t="s">
        <v>2256</v>
      </c>
      <c r="AH1028" s="106">
        <v>37201200</v>
      </c>
      <c r="AI1028" s="106" t="s">
        <v>5481</v>
      </c>
      <c r="AJ1028" s="61" t="s">
        <v>5482</v>
      </c>
      <c r="AK1028" s="58">
        <v>2019</v>
      </c>
    </row>
    <row r="1029" spans="19:37" x14ac:dyDescent="0.25">
      <c r="S1029" s="68" t="s">
        <v>2257</v>
      </c>
      <c r="T1029" s="61" t="s">
        <v>2258</v>
      </c>
      <c r="AH1029" s="106">
        <v>37201900</v>
      </c>
      <c r="AI1029" s="106" t="s">
        <v>5483</v>
      </c>
      <c r="AJ1029" s="61" t="s">
        <v>5484</v>
      </c>
      <c r="AK1029" s="58">
        <v>2019</v>
      </c>
    </row>
    <row r="1030" spans="19:37" x14ac:dyDescent="0.25">
      <c r="S1030" s="68" t="s">
        <v>2259</v>
      </c>
      <c r="T1030" s="61" t="s">
        <v>2260</v>
      </c>
      <c r="AH1030" s="106">
        <v>37202000</v>
      </c>
      <c r="AI1030" s="106" t="s">
        <v>5485</v>
      </c>
      <c r="AJ1030" s="61" t="s">
        <v>4434</v>
      </c>
      <c r="AK1030" s="58">
        <v>2019</v>
      </c>
    </row>
    <row r="1031" spans="19:37" x14ac:dyDescent="0.25">
      <c r="S1031" s="68" t="s">
        <v>2261</v>
      </c>
      <c r="T1031" s="61" t="s">
        <v>2262</v>
      </c>
      <c r="AH1031" s="106">
        <v>37202100</v>
      </c>
      <c r="AI1031" s="106" t="s">
        <v>5485</v>
      </c>
      <c r="AJ1031" s="61" t="s">
        <v>5486</v>
      </c>
      <c r="AK1031" s="58">
        <v>2019</v>
      </c>
    </row>
    <row r="1032" spans="19:37" x14ac:dyDescent="0.25">
      <c r="S1032" s="68" t="s">
        <v>2679</v>
      </c>
      <c r="T1032" s="61" t="s">
        <v>2680</v>
      </c>
      <c r="AH1032" s="106">
        <v>37300000</v>
      </c>
      <c r="AI1032" s="106" t="s">
        <v>5487</v>
      </c>
      <c r="AJ1032" s="61" t="s">
        <v>4434</v>
      </c>
      <c r="AK1032" s="58">
        <v>2019</v>
      </c>
    </row>
    <row r="1033" spans="19:37" x14ac:dyDescent="0.25">
      <c r="S1033" s="68" t="s">
        <v>2263</v>
      </c>
      <c r="T1033" s="61" t="s">
        <v>2264</v>
      </c>
      <c r="AH1033" s="106">
        <v>37301000</v>
      </c>
      <c r="AI1033" s="106" t="s">
        <v>5487</v>
      </c>
      <c r="AJ1033" s="61" t="s">
        <v>4434</v>
      </c>
      <c r="AK1033" s="58">
        <v>2019</v>
      </c>
    </row>
    <row r="1034" spans="19:37" x14ac:dyDescent="0.25">
      <c r="S1034" s="68" t="s">
        <v>2265</v>
      </c>
      <c r="T1034" s="61" t="s">
        <v>2266</v>
      </c>
      <c r="AH1034" s="106">
        <v>37301100</v>
      </c>
      <c r="AI1034" s="106" t="s">
        <v>5488</v>
      </c>
      <c r="AJ1034" s="61" t="s">
        <v>5489</v>
      </c>
      <c r="AK1034" s="58">
        <v>2019</v>
      </c>
    </row>
    <row r="1035" spans="19:37" x14ac:dyDescent="0.25">
      <c r="S1035" s="68" t="s">
        <v>2267</v>
      </c>
      <c r="T1035" s="61" t="s">
        <v>2268</v>
      </c>
      <c r="AH1035" s="106">
        <v>37301200</v>
      </c>
      <c r="AI1035" s="106" t="s">
        <v>4131</v>
      </c>
      <c r="AJ1035" s="61" t="s">
        <v>5490</v>
      </c>
      <c r="AK1035" s="58">
        <v>2019</v>
      </c>
    </row>
    <row r="1036" spans="19:37" x14ac:dyDescent="0.25">
      <c r="S1036" s="68" t="s">
        <v>2269</v>
      </c>
      <c r="T1036" s="61" t="s">
        <v>2270</v>
      </c>
      <c r="AH1036" s="106">
        <v>37301300</v>
      </c>
      <c r="AI1036" s="106" t="s">
        <v>5491</v>
      </c>
      <c r="AJ1036" s="61" t="s">
        <v>5492</v>
      </c>
      <c r="AK1036" s="58">
        <v>2019</v>
      </c>
    </row>
    <row r="1037" spans="19:37" x14ac:dyDescent="0.25">
      <c r="S1037" s="68" t="s">
        <v>2271</v>
      </c>
      <c r="T1037" s="61" t="s">
        <v>2272</v>
      </c>
      <c r="AH1037" s="106">
        <v>37301900</v>
      </c>
      <c r="AI1037" s="106" t="s">
        <v>5493</v>
      </c>
      <c r="AJ1037" s="61" t="s">
        <v>5494</v>
      </c>
      <c r="AK1037" s="58">
        <v>2019</v>
      </c>
    </row>
    <row r="1038" spans="19:37" x14ac:dyDescent="0.25">
      <c r="S1038" s="68" t="s">
        <v>2273</v>
      </c>
      <c r="T1038" s="61" t="s">
        <v>2274</v>
      </c>
      <c r="AH1038" s="106">
        <v>39100000</v>
      </c>
      <c r="AI1038" s="106" t="s">
        <v>5495</v>
      </c>
      <c r="AJ1038" s="61" t="s">
        <v>4434</v>
      </c>
      <c r="AK1038" s="58">
        <v>2019</v>
      </c>
    </row>
    <row r="1039" spans="19:37" x14ac:dyDescent="0.25">
      <c r="S1039" s="68" t="s">
        <v>2275</v>
      </c>
      <c r="T1039" s="61" t="s">
        <v>2276</v>
      </c>
      <c r="AH1039" s="106">
        <v>39101000</v>
      </c>
      <c r="AI1039" s="106" t="s">
        <v>5496</v>
      </c>
      <c r="AJ1039" s="61" t="s">
        <v>4434</v>
      </c>
      <c r="AK1039" s="58">
        <v>2019</v>
      </c>
    </row>
    <row r="1040" spans="19:37" x14ac:dyDescent="0.25">
      <c r="S1040" s="68" t="s">
        <v>2277</v>
      </c>
      <c r="T1040" s="61" t="s">
        <v>2278</v>
      </c>
      <c r="AH1040" s="106">
        <v>39101100</v>
      </c>
      <c r="AI1040" s="106" t="s">
        <v>4132</v>
      </c>
      <c r="AJ1040" s="61" t="s">
        <v>5497</v>
      </c>
      <c r="AK1040" s="58">
        <v>2010</v>
      </c>
    </row>
    <row r="1041" spans="19:37" x14ac:dyDescent="0.25">
      <c r="S1041" s="68" t="s">
        <v>2593</v>
      </c>
      <c r="T1041" s="61" t="s">
        <v>2594</v>
      </c>
      <c r="AH1041" s="106">
        <v>39101200</v>
      </c>
      <c r="AI1041" s="106" t="s">
        <v>4133</v>
      </c>
      <c r="AJ1041" s="61" t="s">
        <v>5498</v>
      </c>
      <c r="AK1041" s="58">
        <v>2010</v>
      </c>
    </row>
    <row r="1042" spans="19:37" x14ac:dyDescent="0.25">
      <c r="S1042" s="68" t="s">
        <v>2279</v>
      </c>
      <c r="T1042" s="61" t="s">
        <v>2280</v>
      </c>
      <c r="AH1042" s="106">
        <v>39101300</v>
      </c>
      <c r="AI1042" s="106" t="s">
        <v>5499</v>
      </c>
      <c r="AJ1042" s="61" t="s">
        <v>5500</v>
      </c>
      <c r="AK1042" s="58">
        <v>2019</v>
      </c>
    </row>
    <row r="1043" spans="19:37" x14ac:dyDescent="0.25">
      <c r="S1043" s="68" t="s">
        <v>2281</v>
      </c>
      <c r="T1043" s="61" t="s">
        <v>2282</v>
      </c>
      <c r="AH1043" s="106">
        <v>39101400</v>
      </c>
      <c r="AI1043" s="106" t="s">
        <v>5501</v>
      </c>
      <c r="AJ1043" s="61" t="s">
        <v>5502</v>
      </c>
      <c r="AK1043" s="58">
        <v>2019</v>
      </c>
    </row>
    <row r="1044" spans="19:37" x14ac:dyDescent="0.25">
      <c r="S1044" s="68" t="s">
        <v>2283</v>
      </c>
      <c r="T1044" s="61" t="s">
        <v>2284</v>
      </c>
      <c r="AH1044" s="106">
        <v>39102000</v>
      </c>
      <c r="AI1044" s="106" t="s">
        <v>4134</v>
      </c>
      <c r="AJ1044" s="61" t="s">
        <v>4434</v>
      </c>
      <c r="AK1044" s="58">
        <v>2019</v>
      </c>
    </row>
    <row r="1045" spans="19:37" x14ac:dyDescent="0.25">
      <c r="S1045" s="68" t="s">
        <v>2285</v>
      </c>
      <c r="T1045" s="61" t="s">
        <v>2286</v>
      </c>
      <c r="AH1045" s="106">
        <v>39102100</v>
      </c>
      <c r="AI1045" s="106" t="s">
        <v>4134</v>
      </c>
      <c r="AJ1045" s="61" t="s">
        <v>5503</v>
      </c>
      <c r="AK1045" s="58">
        <v>2010</v>
      </c>
    </row>
    <row r="1046" spans="19:37" x14ac:dyDescent="0.25">
      <c r="S1046" s="68" t="s">
        <v>2287</v>
      </c>
      <c r="T1046" s="61" t="s">
        <v>2288</v>
      </c>
      <c r="AH1046" s="106">
        <v>39102101</v>
      </c>
      <c r="AI1046" s="106" t="s">
        <v>4135</v>
      </c>
      <c r="AJ1046" s="61" t="s">
        <v>4520</v>
      </c>
      <c r="AK1046" s="58">
        <v>2010</v>
      </c>
    </row>
    <row r="1047" spans="19:37" x14ac:dyDescent="0.25">
      <c r="S1047" s="68" t="s">
        <v>2289</v>
      </c>
      <c r="T1047" s="61" t="s">
        <v>2290</v>
      </c>
      <c r="AH1047" s="106">
        <v>39102200</v>
      </c>
      <c r="AI1047" s="106" t="s">
        <v>4134</v>
      </c>
      <c r="AJ1047" s="61" t="s">
        <v>5504</v>
      </c>
      <c r="AK1047" s="58">
        <v>2019</v>
      </c>
    </row>
    <row r="1048" spans="19:37" x14ac:dyDescent="0.25">
      <c r="S1048" s="68" t="s">
        <v>2291</v>
      </c>
      <c r="T1048" s="61" t="s">
        <v>2292</v>
      </c>
      <c r="AH1048" s="106">
        <v>39200000</v>
      </c>
      <c r="AI1048" s="106" t="s">
        <v>5505</v>
      </c>
      <c r="AJ1048" s="61" t="s">
        <v>4434</v>
      </c>
      <c r="AK1048" s="58">
        <v>2019</v>
      </c>
    </row>
    <row r="1049" spans="19:37" x14ac:dyDescent="0.25">
      <c r="S1049" s="68" t="s">
        <v>2293</v>
      </c>
      <c r="T1049" s="61" t="s">
        <v>2294</v>
      </c>
      <c r="AH1049" s="106">
        <v>39201000</v>
      </c>
      <c r="AI1049" s="106" t="s">
        <v>4136</v>
      </c>
      <c r="AJ1049" s="61" t="s">
        <v>4434</v>
      </c>
      <c r="AK1049" s="58">
        <v>2019</v>
      </c>
    </row>
    <row r="1050" spans="19:37" x14ac:dyDescent="0.25">
      <c r="S1050" s="68" t="s">
        <v>2295</v>
      </c>
      <c r="T1050" s="61" t="s">
        <v>2296</v>
      </c>
      <c r="AH1050" s="106">
        <v>39201100</v>
      </c>
      <c r="AI1050" s="106" t="s">
        <v>4136</v>
      </c>
      <c r="AJ1050" s="61" t="s">
        <v>5506</v>
      </c>
      <c r="AK1050" s="58">
        <v>2019</v>
      </c>
    </row>
    <row r="1051" spans="19:37" x14ac:dyDescent="0.25">
      <c r="S1051" s="68" t="s">
        <v>2297</v>
      </c>
      <c r="T1051" s="61" t="s">
        <v>2298</v>
      </c>
      <c r="AH1051" s="106">
        <v>39202000</v>
      </c>
      <c r="AI1051" s="106" t="s">
        <v>5507</v>
      </c>
      <c r="AJ1051" s="61" t="s">
        <v>4434</v>
      </c>
      <c r="AK1051" s="58">
        <v>2019</v>
      </c>
    </row>
    <row r="1052" spans="19:37" x14ac:dyDescent="0.25">
      <c r="S1052" s="68" t="s">
        <v>2299</v>
      </c>
      <c r="T1052" s="61" t="s">
        <v>2300</v>
      </c>
      <c r="AH1052" s="106">
        <v>39202100</v>
      </c>
      <c r="AI1052" s="106" t="s">
        <v>5507</v>
      </c>
      <c r="AJ1052" s="61" t="s">
        <v>5508</v>
      </c>
      <c r="AK1052" s="58">
        <v>2019</v>
      </c>
    </row>
    <row r="1053" spans="19:37" x14ac:dyDescent="0.25">
      <c r="S1053" s="68" t="s">
        <v>2301</v>
      </c>
      <c r="T1053" s="61" t="s">
        <v>2302</v>
      </c>
      <c r="AH1053" s="106">
        <v>39300000</v>
      </c>
      <c r="AI1053" s="106" t="s">
        <v>5509</v>
      </c>
      <c r="AJ1053" s="61" t="s">
        <v>4434</v>
      </c>
      <c r="AK1053" s="58">
        <v>2019</v>
      </c>
    </row>
    <row r="1054" spans="19:37" x14ac:dyDescent="0.25">
      <c r="S1054" s="68" t="s">
        <v>2303</v>
      </c>
      <c r="T1054" s="61" t="s">
        <v>2304</v>
      </c>
      <c r="AH1054" s="106">
        <v>39301000</v>
      </c>
      <c r="AI1054" s="106" t="s">
        <v>5510</v>
      </c>
      <c r="AJ1054" s="61" t="s">
        <v>4434</v>
      </c>
      <c r="AK1054" s="58">
        <v>2019</v>
      </c>
    </row>
    <row r="1055" spans="19:37" x14ac:dyDescent="0.25">
      <c r="S1055" s="68" t="s">
        <v>2305</v>
      </c>
      <c r="T1055" s="61" t="s">
        <v>2306</v>
      </c>
      <c r="AH1055" s="106">
        <v>39301100</v>
      </c>
      <c r="AI1055" s="106" t="s">
        <v>5511</v>
      </c>
      <c r="AJ1055" s="61" t="s">
        <v>5512</v>
      </c>
      <c r="AK1055" s="58">
        <v>2019</v>
      </c>
    </row>
    <row r="1056" spans="19:37" x14ac:dyDescent="0.25">
      <c r="S1056" s="68" t="s">
        <v>2307</v>
      </c>
      <c r="T1056" s="61" t="s">
        <v>2308</v>
      </c>
      <c r="AH1056" s="106">
        <v>39301200</v>
      </c>
      <c r="AI1056" s="106" t="s">
        <v>5513</v>
      </c>
      <c r="AJ1056" s="61" t="s">
        <v>5514</v>
      </c>
      <c r="AK1056" s="58">
        <v>2019</v>
      </c>
    </row>
    <row r="1057" spans="19:37" x14ac:dyDescent="0.25">
      <c r="S1057" s="68" t="s">
        <v>1325</v>
      </c>
      <c r="T1057" s="61" t="s">
        <v>1326</v>
      </c>
      <c r="AH1057" s="106">
        <v>39301900</v>
      </c>
      <c r="AI1057" s="106" t="s">
        <v>5515</v>
      </c>
      <c r="AJ1057" s="61" t="s">
        <v>5516</v>
      </c>
      <c r="AK1057" s="58">
        <v>2019</v>
      </c>
    </row>
    <row r="1058" spans="19:37" x14ac:dyDescent="0.25">
      <c r="S1058" s="68" t="s">
        <v>1327</v>
      </c>
      <c r="T1058" s="61" t="s">
        <v>1328</v>
      </c>
      <c r="AH1058" s="106">
        <v>39302000</v>
      </c>
      <c r="AI1058" s="106" t="s">
        <v>5517</v>
      </c>
      <c r="AJ1058" s="61" t="s">
        <v>4434</v>
      </c>
      <c r="AK1058" s="58">
        <v>2019</v>
      </c>
    </row>
    <row r="1059" spans="19:37" x14ac:dyDescent="0.25">
      <c r="S1059" s="68" t="s">
        <v>2309</v>
      </c>
      <c r="T1059" s="61" t="s">
        <v>2310</v>
      </c>
      <c r="AH1059" s="106">
        <v>39302100</v>
      </c>
      <c r="AI1059" s="106" t="s">
        <v>5517</v>
      </c>
      <c r="AJ1059" s="61" t="s">
        <v>5518</v>
      </c>
      <c r="AK1059" s="58">
        <v>2019</v>
      </c>
    </row>
    <row r="1060" spans="19:37" x14ac:dyDescent="0.25">
      <c r="S1060" s="68" t="s">
        <v>1329</v>
      </c>
      <c r="T1060" s="61" t="s">
        <v>1330</v>
      </c>
      <c r="AH1060" s="106">
        <v>39303000</v>
      </c>
      <c r="AI1060" s="106" t="s">
        <v>5519</v>
      </c>
      <c r="AJ1060" s="61" t="s">
        <v>4434</v>
      </c>
      <c r="AK1060" s="58">
        <v>2019</v>
      </c>
    </row>
    <row r="1061" spans="19:37" x14ac:dyDescent="0.25">
      <c r="S1061" s="68" t="s">
        <v>1331</v>
      </c>
      <c r="T1061" s="61" t="s">
        <v>1332</v>
      </c>
      <c r="AH1061" s="106">
        <v>39303100</v>
      </c>
      <c r="AI1061" s="106" t="s">
        <v>5519</v>
      </c>
      <c r="AJ1061" s="61" t="s">
        <v>5520</v>
      </c>
      <c r="AK1061" s="58">
        <v>2019</v>
      </c>
    </row>
    <row r="1062" spans="19:37" x14ac:dyDescent="0.25">
      <c r="S1062" s="68" t="s">
        <v>2311</v>
      </c>
      <c r="T1062" s="61" t="s">
        <v>2312</v>
      </c>
      <c r="AH1062" s="106">
        <v>39309000</v>
      </c>
      <c r="AI1062" s="106" t="s">
        <v>5521</v>
      </c>
      <c r="AJ1062" s="61" t="s">
        <v>4434</v>
      </c>
      <c r="AK1062" s="58">
        <v>2019</v>
      </c>
    </row>
    <row r="1063" spans="19:37" x14ac:dyDescent="0.25">
      <c r="S1063" s="68" t="s">
        <v>1791</v>
      </c>
      <c r="T1063" s="61" t="s">
        <v>1792</v>
      </c>
      <c r="AH1063" s="106">
        <v>39309100</v>
      </c>
      <c r="AI1063" s="106" t="s">
        <v>5522</v>
      </c>
      <c r="AJ1063" s="61" t="s">
        <v>5523</v>
      </c>
      <c r="AK1063" s="58">
        <v>2019</v>
      </c>
    </row>
    <row r="1064" spans="19:37" x14ac:dyDescent="0.25">
      <c r="S1064" s="68" t="s">
        <v>2015</v>
      </c>
      <c r="T1064" s="61" t="s">
        <v>2016</v>
      </c>
      <c r="AH1064" s="106">
        <v>39309200</v>
      </c>
      <c r="AI1064" s="106" t="s">
        <v>5524</v>
      </c>
      <c r="AJ1064" s="61" t="s">
        <v>5525</v>
      </c>
      <c r="AK1064" s="58">
        <v>2019</v>
      </c>
    </row>
    <row r="1065" spans="19:37" x14ac:dyDescent="0.25">
      <c r="S1065" s="68" t="s">
        <v>2017</v>
      </c>
      <c r="T1065" s="61" t="s">
        <v>2018</v>
      </c>
      <c r="AH1065" s="106">
        <v>39309300</v>
      </c>
      <c r="AI1065" s="106" t="s">
        <v>5526</v>
      </c>
      <c r="AJ1065" s="61" t="s">
        <v>5527</v>
      </c>
      <c r="AK1065" s="58">
        <v>2019</v>
      </c>
    </row>
    <row r="1066" spans="19:37" x14ac:dyDescent="0.25">
      <c r="S1066" s="68" t="s">
        <v>2019</v>
      </c>
      <c r="T1066" s="61" t="s">
        <v>2020</v>
      </c>
      <c r="AH1066" s="106">
        <v>39309900</v>
      </c>
      <c r="AI1066" s="106" t="s">
        <v>5528</v>
      </c>
      <c r="AJ1066" s="61" t="s">
        <v>5529</v>
      </c>
      <c r="AK1066" s="58">
        <v>2019</v>
      </c>
    </row>
    <row r="1067" spans="19:37" x14ac:dyDescent="0.25">
      <c r="S1067" s="68" t="s">
        <v>2021</v>
      </c>
      <c r="T1067" s="61" t="s">
        <v>2022</v>
      </c>
      <c r="AH1067" s="106">
        <v>39400000</v>
      </c>
      <c r="AI1067" s="106" t="s">
        <v>5530</v>
      </c>
      <c r="AJ1067" s="61" t="s">
        <v>4434</v>
      </c>
      <c r="AK1067" s="58">
        <v>2019</v>
      </c>
    </row>
    <row r="1068" spans="19:37" x14ac:dyDescent="0.25">
      <c r="S1068" s="68" t="s">
        <v>2023</v>
      </c>
      <c r="T1068" s="61" t="s">
        <v>2024</v>
      </c>
      <c r="AH1068" s="106">
        <v>39401000</v>
      </c>
      <c r="AI1068" s="106" t="s">
        <v>5531</v>
      </c>
      <c r="AJ1068" s="61" t="s">
        <v>4434</v>
      </c>
      <c r="AK1068" s="58">
        <v>2019</v>
      </c>
    </row>
    <row r="1069" spans="19:37" x14ac:dyDescent="0.25">
      <c r="S1069" s="68" t="s">
        <v>3045</v>
      </c>
      <c r="T1069" s="61" t="s">
        <v>3046</v>
      </c>
      <c r="AH1069" s="106">
        <v>39401100</v>
      </c>
      <c r="AI1069" s="106" t="s">
        <v>4137</v>
      </c>
      <c r="AJ1069" s="61" t="s">
        <v>5532</v>
      </c>
      <c r="AK1069" s="58">
        <v>2019</v>
      </c>
    </row>
    <row r="1070" spans="19:37" x14ac:dyDescent="0.25">
      <c r="S1070" s="68" t="s">
        <v>2025</v>
      </c>
      <c r="T1070" s="61" t="s">
        <v>2026</v>
      </c>
      <c r="AH1070" s="106">
        <v>39401200</v>
      </c>
      <c r="AI1070" s="106" t="s">
        <v>5533</v>
      </c>
      <c r="AJ1070" s="61" t="s">
        <v>5534</v>
      </c>
      <c r="AK1070" s="58">
        <v>2019</v>
      </c>
    </row>
    <row r="1071" spans="19:37" x14ac:dyDescent="0.25">
      <c r="S1071" s="68" t="s">
        <v>2027</v>
      </c>
      <c r="T1071" s="61" t="s">
        <v>2028</v>
      </c>
      <c r="AH1071" s="106">
        <v>39402000</v>
      </c>
      <c r="AI1071" s="106" t="s">
        <v>5535</v>
      </c>
      <c r="AJ1071" s="61" t="s">
        <v>4434</v>
      </c>
      <c r="AK1071" s="58">
        <v>2019</v>
      </c>
    </row>
    <row r="1072" spans="19:37" x14ac:dyDescent="0.25">
      <c r="S1072" s="68" t="s">
        <v>2723</v>
      </c>
      <c r="T1072" s="61" t="s">
        <v>2724</v>
      </c>
      <c r="AH1072" s="106">
        <v>39402100</v>
      </c>
      <c r="AI1072" s="106" t="s">
        <v>5535</v>
      </c>
      <c r="AJ1072" s="61" t="s">
        <v>5536</v>
      </c>
      <c r="AK1072" s="58">
        <v>2019</v>
      </c>
    </row>
    <row r="1073" spans="19:37" x14ac:dyDescent="0.25">
      <c r="S1073" s="68" t="s">
        <v>2743</v>
      </c>
      <c r="T1073" s="61" t="s">
        <v>2744</v>
      </c>
      <c r="AH1073" s="106">
        <v>39403000</v>
      </c>
      <c r="AI1073" s="106" t="s">
        <v>5537</v>
      </c>
      <c r="AJ1073" s="61" t="s">
        <v>4434</v>
      </c>
      <c r="AK1073" s="58">
        <v>2019</v>
      </c>
    </row>
    <row r="1074" spans="19:37" x14ac:dyDescent="0.25">
      <c r="S1074" s="68" t="s">
        <v>1793</v>
      </c>
      <c r="T1074" s="61" t="s">
        <v>1794</v>
      </c>
      <c r="AH1074" s="106">
        <v>39403100</v>
      </c>
      <c r="AI1074" s="106" t="s">
        <v>5537</v>
      </c>
      <c r="AJ1074" s="61" t="s">
        <v>5538</v>
      </c>
      <c r="AK1074" s="58">
        <v>2019</v>
      </c>
    </row>
    <row r="1075" spans="19:37" x14ac:dyDescent="0.25">
      <c r="S1075" s="68" t="s">
        <v>2745</v>
      </c>
      <c r="T1075" s="61" t="s">
        <v>2746</v>
      </c>
      <c r="AH1075" s="106">
        <v>39500000</v>
      </c>
      <c r="AI1075" s="106" t="s">
        <v>5539</v>
      </c>
      <c r="AJ1075" s="61" t="s">
        <v>4434</v>
      </c>
      <c r="AK1075" s="58">
        <v>2019</v>
      </c>
    </row>
    <row r="1076" spans="19:37" x14ac:dyDescent="0.25">
      <c r="S1076" s="68" t="s">
        <v>2747</v>
      </c>
      <c r="T1076" s="61" t="s">
        <v>2748</v>
      </c>
      <c r="AH1076" s="106">
        <v>39501000</v>
      </c>
      <c r="AI1076" s="106" t="s">
        <v>5540</v>
      </c>
      <c r="AJ1076" s="61" t="s">
        <v>4434</v>
      </c>
      <c r="AK1076" s="58">
        <v>2019</v>
      </c>
    </row>
    <row r="1077" spans="19:37" x14ac:dyDescent="0.25">
      <c r="S1077" s="68" t="s">
        <v>2731</v>
      </c>
      <c r="T1077" s="61" t="s">
        <v>2732</v>
      </c>
      <c r="AH1077" s="106">
        <v>39501100</v>
      </c>
      <c r="AI1077" s="106" t="s">
        <v>4138</v>
      </c>
      <c r="AJ1077" s="61" t="s">
        <v>5541</v>
      </c>
      <c r="AK1077" s="58">
        <v>2019</v>
      </c>
    </row>
    <row r="1078" spans="19:37" x14ac:dyDescent="0.25">
      <c r="S1078" s="68" t="s">
        <v>2735</v>
      </c>
      <c r="T1078" s="61" t="s">
        <v>2736</v>
      </c>
      <c r="AH1078" s="106">
        <v>39501200</v>
      </c>
      <c r="AI1078" s="106" t="s">
        <v>4139</v>
      </c>
      <c r="AJ1078" s="61" t="s">
        <v>5542</v>
      </c>
      <c r="AK1078" s="58">
        <v>2019</v>
      </c>
    </row>
    <row r="1079" spans="19:37" x14ac:dyDescent="0.25">
      <c r="S1079" s="68" t="s">
        <v>2725</v>
      </c>
      <c r="T1079" s="61" t="s">
        <v>2726</v>
      </c>
      <c r="AH1079" s="106">
        <v>39509000</v>
      </c>
      <c r="AI1079" s="106" t="s">
        <v>5543</v>
      </c>
      <c r="AJ1079" s="61" t="s">
        <v>4434</v>
      </c>
      <c r="AK1079" s="58">
        <v>2019</v>
      </c>
    </row>
    <row r="1080" spans="19:37" x14ac:dyDescent="0.25">
      <c r="S1080" s="68" t="s">
        <v>2749</v>
      </c>
      <c r="T1080" s="61" t="s">
        <v>2750</v>
      </c>
      <c r="AH1080" s="106">
        <v>39509100</v>
      </c>
      <c r="AI1080" s="106" t="s">
        <v>4140</v>
      </c>
      <c r="AJ1080" s="61" t="s">
        <v>5544</v>
      </c>
      <c r="AK1080" s="58">
        <v>2019</v>
      </c>
    </row>
    <row r="1081" spans="19:37" x14ac:dyDescent="0.25">
      <c r="S1081" s="68" t="s">
        <v>2739</v>
      </c>
      <c r="T1081" s="61" t="s">
        <v>2740</v>
      </c>
      <c r="AH1081" s="106">
        <v>39509200</v>
      </c>
      <c r="AI1081" s="106" t="s">
        <v>4141</v>
      </c>
      <c r="AJ1081" s="61" t="s">
        <v>5545</v>
      </c>
      <c r="AK1081" s="58">
        <v>2019</v>
      </c>
    </row>
    <row r="1082" spans="19:37" x14ac:dyDescent="0.25">
      <c r="S1082" s="68" t="s">
        <v>2751</v>
      </c>
      <c r="T1082" s="61" t="s">
        <v>2752</v>
      </c>
      <c r="AH1082" s="106">
        <v>39509300</v>
      </c>
      <c r="AI1082" s="106" t="s">
        <v>5546</v>
      </c>
      <c r="AJ1082" s="61" t="s">
        <v>5547</v>
      </c>
      <c r="AK1082" s="58">
        <v>2019</v>
      </c>
    </row>
    <row r="1083" spans="19:37" x14ac:dyDescent="0.25">
      <c r="S1083" s="68" t="s">
        <v>2029</v>
      </c>
      <c r="T1083" s="61" t="s">
        <v>2030</v>
      </c>
      <c r="AH1083" s="106">
        <v>39509400</v>
      </c>
      <c r="AI1083" s="106" t="s">
        <v>4142</v>
      </c>
      <c r="AJ1083" s="61" t="s">
        <v>5548</v>
      </c>
      <c r="AK1083" s="58">
        <v>2019</v>
      </c>
    </row>
    <row r="1084" spans="19:37" x14ac:dyDescent="0.25">
      <c r="S1084" s="68" t="s">
        <v>2031</v>
      </c>
      <c r="T1084" s="61" t="s">
        <v>2032</v>
      </c>
      <c r="AH1084" s="106">
        <v>39600000</v>
      </c>
      <c r="AI1084" s="106" t="s">
        <v>5549</v>
      </c>
      <c r="AJ1084" s="61" t="s">
        <v>4434</v>
      </c>
      <c r="AK1084" s="58">
        <v>2019</v>
      </c>
    </row>
    <row r="1085" spans="19:37" x14ac:dyDescent="0.25">
      <c r="S1085" s="68" t="s">
        <v>2033</v>
      </c>
      <c r="T1085" s="61" t="s">
        <v>2034</v>
      </c>
      <c r="AH1085" s="106">
        <v>39601000</v>
      </c>
      <c r="AI1085" s="106" t="s">
        <v>5549</v>
      </c>
      <c r="AJ1085" s="61" t="s">
        <v>4434</v>
      </c>
      <c r="AK1085" s="58">
        <v>2019</v>
      </c>
    </row>
    <row r="1086" spans="19:37" x14ac:dyDescent="0.25">
      <c r="S1086" s="68" t="s">
        <v>899</v>
      </c>
      <c r="T1086" s="61" t="s">
        <v>900</v>
      </c>
      <c r="AH1086" s="106">
        <v>39601100</v>
      </c>
      <c r="AI1086" s="106" t="s">
        <v>5550</v>
      </c>
      <c r="AJ1086" s="61" t="s">
        <v>5551</v>
      </c>
      <c r="AK1086" s="58">
        <v>2019</v>
      </c>
    </row>
    <row r="1087" spans="19:37" x14ac:dyDescent="0.25">
      <c r="S1087" s="68" t="s">
        <v>901</v>
      </c>
      <c r="T1087" s="61" t="s">
        <v>902</v>
      </c>
      <c r="AH1087" s="106">
        <v>39601200</v>
      </c>
      <c r="AI1087" s="106" t="s">
        <v>5552</v>
      </c>
      <c r="AJ1087" s="61" t="s">
        <v>5553</v>
      </c>
      <c r="AK1087" s="58">
        <v>2019</v>
      </c>
    </row>
    <row r="1088" spans="19:37" x14ac:dyDescent="0.25">
      <c r="S1088" s="68" t="s">
        <v>903</v>
      </c>
      <c r="T1088" s="61" t="s">
        <v>904</v>
      </c>
      <c r="AH1088" s="106">
        <v>39700000</v>
      </c>
      <c r="AI1088" s="106" t="s">
        <v>5554</v>
      </c>
      <c r="AJ1088" s="61" t="s">
        <v>4434</v>
      </c>
      <c r="AK1088" s="58">
        <v>2019</v>
      </c>
    </row>
    <row r="1089" spans="19:37" x14ac:dyDescent="0.25">
      <c r="S1089" s="68" t="s">
        <v>3337</v>
      </c>
      <c r="T1089" s="61" t="s">
        <v>3338</v>
      </c>
      <c r="AH1089" s="106">
        <v>39701000</v>
      </c>
      <c r="AI1089" s="106" t="s">
        <v>5554</v>
      </c>
      <c r="AJ1089" s="61" t="s">
        <v>4434</v>
      </c>
      <c r="AK1089" s="58">
        <v>2019</v>
      </c>
    </row>
    <row r="1090" spans="19:37" x14ac:dyDescent="0.25">
      <c r="S1090" s="68" t="s">
        <v>905</v>
      </c>
      <c r="T1090" s="61" t="s">
        <v>906</v>
      </c>
      <c r="AH1090" s="106">
        <v>39701100</v>
      </c>
      <c r="AI1090" s="106" t="s">
        <v>5555</v>
      </c>
      <c r="AJ1090" s="61" t="s">
        <v>5556</v>
      </c>
      <c r="AK1090" s="58">
        <v>2019</v>
      </c>
    </row>
    <row r="1091" spans="19:37" x14ac:dyDescent="0.25">
      <c r="S1091" s="68" t="s">
        <v>3183</v>
      </c>
      <c r="T1091" s="61" t="s">
        <v>3184</v>
      </c>
      <c r="AH1091" s="106">
        <v>39701200</v>
      </c>
      <c r="AI1091" s="106" t="s">
        <v>4143</v>
      </c>
      <c r="AJ1091" s="61" t="s">
        <v>5557</v>
      </c>
      <c r="AK1091" s="58">
        <v>2019</v>
      </c>
    </row>
    <row r="1092" spans="19:37" x14ac:dyDescent="0.25">
      <c r="S1092" s="68" t="s">
        <v>3237</v>
      </c>
      <c r="T1092" s="61" t="s">
        <v>3238</v>
      </c>
      <c r="AH1092" s="106">
        <v>39900000</v>
      </c>
      <c r="AI1092" s="106" t="s">
        <v>5558</v>
      </c>
      <c r="AJ1092" s="61" t="s">
        <v>4434</v>
      </c>
      <c r="AK1092" s="58">
        <v>2019</v>
      </c>
    </row>
    <row r="1093" spans="19:37" x14ac:dyDescent="0.25">
      <c r="S1093" s="68" t="s">
        <v>1453</v>
      </c>
      <c r="T1093" s="61" t="s">
        <v>1454</v>
      </c>
      <c r="AH1093" s="106">
        <v>39901000</v>
      </c>
      <c r="AI1093" s="106" t="s">
        <v>4144</v>
      </c>
      <c r="AJ1093" s="61" t="s">
        <v>4434</v>
      </c>
      <c r="AK1093" s="58">
        <v>2019</v>
      </c>
    </row>
    <row r="1094" spans="19:37" x14ac:dyDescent="0.25">
      <c r="S1094" s="68" t="s">
        <v>3227</v>
      </c>
      <c r="T1094" s="61" t="s">
        <v>3228</v>
      </c>
      <c r="AH1094" s="106">
        <v>39901100</v>
      </c>
      <c r="AI1094" s="106" t="s">
        <v>4144</v>
      </c>
      <c r="AJ1094" s="61" t="s">
        <v>5559</v>
      </c>
      <c r="AK1094" s="58">
        <v>2019</v>
      </c>
    </row>
    <row r="1095" spans="19:37" x14ac:dyDescent="0.25">
      <c r="S1095" s="68" t="s">
        <v>611</v>
      </c>
      <c r="T1095" s="61" t="s">
        <v>612</v>
      </c>
      <c r="AH1095" s="106">
        <v>39901101</v>
      </c>
      <c r="AI1095" s="106" t="s">
        <v>4145</v>
      </c>
      <c r="AJ1095" s="61" t="s">
        <v>5560</v>
      </c>
      <c r="AK1095" s="58">
        <v>2019</v>
      </c>
    </row>
    <row r="1096" spans="19:37" x14ac:dyDescent="0.25">
      <c r="S1096" s="68" t="s">
        <v>3229</v>
      </c>
      <c r="T1096" s="61" t="s">
        <v>3230</v>
      </c>
      <c r="AH1096" s="106">
        <v>39902100</v>
      </c>
      <c r="AI1096" s="106" t="s">
        <v>4146</v>
      </c>
      <c r="AJ1096" s="61" t="s">
        <v>5561</v>
      </c>
      <c r="AK1096" s="58">
        <v>2010</v>
      </c>
    </row>
    <row r="1097" spans="19:37" x14ac:dyDescent="0.25">
      <c r="S1097" s="68" t="s">
        <v>3185</v>
      </c>
      <c r="T1097" s="61" t="s">
        <v>3186</v>
      </c>
      <c r="AH1097" s="106">
        <v>39903000</v>
      </c>
      <c r="AI1097" s="106" t="s">
        <v>5562</v>
      </c>
      <c r="AJ1097" s="61" t="s">
        <v>4434</v>
      </c>
      <c r="AK1097" s="58">
        <v>2019</v>
      </c>
    </row>
    <row r="1098" spans="19:37" x14ac:dyDescent="0.25">
      <c r="S1098" s="68" t="s">
        <v>3359</v>
      </c>
      <c r="T1098" s="61" t="s">
        <v>3360</v>
      </c>
      <c r="AH1098" s="106">
        <v>39903100</v>
      </c>
      <c r="AI1098" s="106" t="s">
        <v>5563</v>
      </c>
      <c r="AJ1098" s="61" t="s">
        <v>5564</v>
      </c>
      <c r="AK1098" s="58">
        <v>2019</v>
      </c>
    </row>
    <row r="1099" spans="19:37" x14ac:dyDescent="0.25">
      <c r="S1099" s="68" t="s">
        <v>1377</v>
      </c>
      <c r="T1099" s="61" t="s">
        <v>1378</v>
      </c>
      <c r="AH1099" s="106">
        <v>39903200</v>
      </c>
      <c r="AI1099" s="106" t="s">
        <v>5565</v>
      </c>
      <c r="AJ1099" s="61" t="s">
        <v>5566</v>
      </c>
      <c r="AK1099" s="58">
        <v>2019</v>
      </c>
    </row>
    <row r="1100" spans="19:37" x14ac:dyDescent="0.25">
      <c r="S1100" s="68" t="s">
        <v>3231</v>
      </c>
      <c r="T1100" s="61" t="s">
        <v>3232</v>
      </c>
      <c r="AH1100" s="106">
        <v>39904000</v>
      </c>
      <c r="AI1100" s="106" t="s">
        <v>5567</v>
      </c>
      <c r="AJ1100" s="61" t="s">
        <v>4434</v>
      </c>
      <c r="AK1100" s="58">
        <v>2019</v>
      </c>
    </row>
    <row r="1101" spans="19:37" x14ac:dyDescent="0.25">
      <c r="S1101" s="68" t="s">
        <v>907</v>
      </c>
      <c r="T1101" s="61" t="s">
        <v>908</v>
      </c>
      <c r="AH1101" s="106">
        <v>39904100</v>
      </c>
      <c r="AI1101" s="106" t="s">
        <v>5567</v>
      </c>
      <c r="AJ1101" s="61" t="s">
        <v>5568</v>
      </c>
      <c r="AK1101" s="58">
        <v>2019</v>
      </c>
    </row>
    <row r="1102" spans="19:37" x14ac:dyDescent="0.25">
      <c r="S1102" s="68" t="s">
        <v>909</v>
      </c>
      <c r="T1102" s="61" t="s">
        <v>910</v>
      </c>
      <c r="AH1102" s="106">
        <v>39909000</v>
      </c>
      <c r="AI1102" s="106" t="s">
        <v>5569</v>
      </c>
      <c r="AJ1102" s="61" t="s">
        <v>4434</v>
      </c>
      <c r="AK1102" s="58">
        <v>2019</v>
      </c>
    </row>
    <row r="1103" spans="19:37" x14ac:dyDescent="0.25">
      <c r="S1103" s="68" t="s">
        <v>3233</v>
      </c>
      <c r="T1103" s="61" t="s">
        <v>3234</v>
      </c>
      <c r="AH1103" s="106">
        <v>39909900</v>
      </c>
      <c r="AI1103" s="106" t="s">
        <v>5570</v>
      </c>
      <c r="AJ1103" s="61" t="s">
        <v>5571</v>
      </c>
      <c r="AK1103" s="58">
        <v>2019</v>
      </c>
    </row>
    <row r="1104" spans="19:37" x14ac:dyDescent="0.25">
      <c r="S1104" s="68" t="s">
        <v>2035</v>
      </c>
      <c r="T1104" s="61" t="s">
        <v>2036</v>
      </c>
      <c r="AH1104" s="106">
        <v>41100000</v>
      </c>
      <c r="AI1104" s="106" t="s">
        <v>5572</v>
      </c>
      <c r="AJ1104" s="61" t="s">
        <v>4434</v>
      </c>
      <c r="AK1104" s="58">
        <v>2019</v>
      </c>
    </row>
    <row r="1105" spans="19:37" x14ac:dyDescent="0.25">
      <c r="S1105" s="68" t="s">
        <v>2037</v>
      </c>
      <c r="T1105" s="61" t="s">
        <v>2038</v>
      </c>
      <c r="AH1105" s="106">
        <v>41101000</v>
      </c>
      <c r="AI1105" s="106" t="s">
        <v>5573</v>
      </c>
      <c r="AJ1105" s="61" t="s">
        <v>4434</v>
      </c>
      <c r="AK1105" s="58">
        <v>2019</v>
      </c>
    </row>
    <row r="1106" spans="19:37" x14ac:dyDescent="0.25">
      <c r="S1106" s="68" t="s">
        <v>2039</v>
      </c>
      <c r="T1106" s="61" t="s">
        <v>2040</v>
      </c>
      <c r="AH1106" s="106">
        <v>41101100</v>
      </c>
      <c r="AI1106" s="106" t="s">
        <v>4147</v>
      </c>
      <c r="AJ1106" s="61" t="s">
        <v>5574</v>
      </c>
      <c r="AK1106" s="58">
        <v>2019</v>
      </c>
    </row>
    <row r="1107" spans="19:37" x14ac:dyDescent="0.25">
      <c r="S1107" s="68" t="s">
        <v>3223</v>
      </c>
      <c r="T1107" s="61" t="s">
        <v>3224</v>
      </c>
      <c r="AH1107" s="106">
        <v>41101200</v>
      </c>
      <c r="AI1107" s="106" t="s">
        <v>4148</v>
      </c>
      <c r="AJ1107" s="61" t="s">
        <v>5575</v>
      </c>
      <c r="AK1107" s="58">
        <v>2019</v>
      </c>
    </row>
    <row r="1108" spans="19:37" x14ac:dyDescent="0.25">
      <c r="S1108" s="68" t="s">
        <v>2041</v>
      </c>
      <c r="T1108" s="61" t="s">
        <v>2042</v>
      </c>
      <c r="AH1108" s="106">
        <v>41200000</v>
      </c>
      <c r="AI1108" s="106" t="s">
        <v>5576</v>
      </c>
      <c r="AJ1108" s="61" t="s">
        <v>4434</v>
      </c>
      <c r="AK1108" s="58">
        <v>2019</v>
      </c>
    </row>
    <row r="1109" spans="19:37" x14ac:dyDescent="0.25">
      <c r="S1109" s="68" t="s">
        <v>3035</v>
      </c>
      <c r="T1109" s="61" t="s">
        <v>3036</v>
      </c>
      <c r="AH1109" s="106">
        <v>41201000</v>
      </c>
      <c r="AI1109" s="106" t="s">
        <v>5577</v>
      </c>
      <c r="AJ1109" s="61" t="s">
        <v>4434</v>
      </c>
      <c r="AK1109" s="58">
        <v>2019</v>
      </c>
    </row>
    <row r="1110" spans="19:37" x14ac:dyDescent="0.25">
      <c r="S1110" s="68" t="s">
        <v>3549</v>
      </c>
      <c r="T1110" s="61" t="s">
        <v>3550</v>
      </c>
      <c r="AH1110" s="106">
        <v>41201100</v>
      </c>
      <c r="AI1110" s="106" t="s">
        <v>5577</v>
      </c>
      <c r="AJ1110" s="61" t="s">
        <v>5578</v>
      </c>
      <c r="AK1110" s="58">
        <v>2019</v>
      </c>
    </row>
    <row r="1111" spans="19:37" x14ac:dyDescent="0.25">
      <c r="S1111" s="68" t="s">
        <v>3169</v>
      </c>
      <c r="T1111" s="61" t="s">
        <v>3170</v>
      </c>
      <c r="AH1111" s="106">
        <v>41201200</v>
      </c>
      <c r="AI1111" s="106" t="s">
        <v>5579</v>
      </c>
      <c r="AJ1111" s="61" t="s">
        <v>5580</v>
      </c>
      <c r="AK1111" s="58">
        <v>2019</v>
      </c>
    </row>
    <row r="1112" spans="19:37" x14ac:dyDescent="0.25">
      <c r="S1112" s="68" t="s">
        <v>3167</v>
      </c>
      <c r="T1112" s="61" t="s">
        <v>3168</v>
      </c>
      <c r="AH1112" s="106">
        <v>41202000</v>
      </c>
      <c r="AI1112" s="106" t="s">
        <v>5581</v>
      </c>
      <c r="AJ1112" s="61" t="s">
        <v>4434</v>
      </c>
      <c r="AK1112" s="58">
        <v>2019</v>
      </c>
    </row>
    <row r="1113" spans="19:37" x14ac:dyDescent="0.25">
      <c r="S1113" s="68" t="s">
        <v>3235</v>
      </c>
      <c r="T1113" s="61" t="s">
        <v>3236</v>
      </c>
      <c r="AH1113" s="106">
        <v>41202100</v>
      </c>
      <c r="AI1113" s="106" t="s">
        <v>5582</v>
      </c>
      <c r="AJ1113" s="61" t="s">
        <v>5583</v>
      </c>
      <c r="AK1113" s="58">
        <v>2019</v>
      </c>
    </row>
    <row r="1114" spans="19:37" x14ac:dyDescent="0.25">
      <c r="S1114" s="68" t="s">
        <v>3199</v>
      </c>
      <c r="T1114" s="61" t="s">
        <v>3200</v>
      </c>
      <c r="AH1114" s="106">
        <v>41202200</v>
      </c>
      <c r="AI1114" s="106" t="s">
        <v>4149</v>
      </c>
      <c r="AJ1114" s="61" t="s">
        <v>5584</v>
      </c>
      <c r="AK1114" s="58">
        <v>2019</v>
      </c>
    </row>
    <row r="1115" spans="19:37" x14ac:dyDescent="0.25">
      <c r="S1115" s="68" t="s">
        <v>3241</v>
      </c>
      <c r="T1115" s="61" t="s">
        <v>3242</v>
      </c>
      <c r="AH1115" s="106">
        <v>41203000</v>
      </c>
      <c r="AI1115" s="106" t="s">
        <v>5585</v>
      </c>
      <c r="AJ1115" s="61" t="s">
        <v>4434</v>
      </c>
      <c r="AK1115" s="58">
        <v>2019</v>
      </c>
    </row>
    <row r="1116" spans="19:37" x14ac:dyDescent="0.25">
      <c r="S1116" s="68" t="s">
        <v>3245</v>
      </c>
      <c r="T1116" s="61" t="s">
        <v>3246</v>
      </c>
      <c r="AH1116" s="106">
        <v>41203100</v>
      </c>
      <c r="AI1116" s="106" t="s">
        <v>5585</v>
      </c>
      <c r="AJ1116" s="61" t="s">
        <v>5586</v>
      </c>
      <c r="AK1116" s="58">
        <v>2019</v>
      </c>
    </row>
    <row r="1117" spans="19:37" x14ac:dyDescent="0.25">
      <c r="S1117" s="68" t="s">
        <v>2043</v>
      </c>
      <c r="T1117" s="61" t="s">
        <v>2044</v>
      </c>
      <c r="AH1117" s="106">
        <v>41300000</v>
      </c>
      <c r="AI1117" s="106" t="s">
        <v>5587</v>
      </c>
      <c r="AJ1117" s="61" t="s">
        <v>4434</v>
      </c>
      <c r="AK1117" s="58">
        <v>2019</v>
      </c>
    </row>
    <row r="1118" spans="19:37" x14ac:dyDescent="0.25">
      <c r="S1118" s="68" t="s">
        <v>2045</v>
      </c>
      <c r="T1118" s="61" t="s">
        <v>2046</v>
      </c>
      <c r="AH1118" s="106">
        <v>41301000</v>
      </c>
      <c r="AI1118" s="106" t="s">
        <v>4150</v>
      </c>
      <c r="AJ1118" s="61" t="s">
        <v>4434</v>
      </c>
      <c r="AK1118" s="58">
        <v>2019</v>
      </c>
    </row>
    <row r="1119" spans="19:37" x14ac:dyDescent="0.25">
      <c r="S1119" s="68" t="s">
        <v>2047</v>
      </c>
      <c r="T1119" s="61" t="s">
        <v>2048</v>
      </c>
      <c r="AH1119" s="106">
        <v>41301100</v>
      </c>
      <c r="AI1119" s="106" t="s">
        <v>4150</v>
      </c>
      <c r="AJ1119" s="61" t="s">
        <v>5588</v>
      </c>
      <c r="AK1119" s="58">
        <v>2019</v>
      </c>
    </row>
    <row r="1120" spans="19:37" x14ac:dyDescent="0.25">
      <c r="S1120" s="68" t="s">
        <v>2049</v>
      </c>
      <c r="T1120" s="61" t="s">
        <v>2050</v>
      </c>
      <c r="AH1120" s="106">
        <v>41302000</v>
      </c>
      <c r="AI1120" s="106" t="s">
        <v>4151</v>
      </c>
      <c r="AJ1120" s="61" t="s">
        <v>4434</v>
      </c>
      <c r="AK1120" s="58">
        <v>2019</v>
      </c>
    </row>
    <row r="1121" spans="19:37" x14ac:dyDescent="0.25">
      <c r="S1121" s="68" t="s">
        <v>2051</v>
      </c>
      <c r="T1121" s="61" t="s">
        <v>2052</v>
      </c>
      <c r="AH1121" s="106">
        <v>41302100</v>
      </c>
      <c r="AI1121" s="106" t="s">
        <v>4151</v>
      </c>
      <c r="AJ1121" s="61" t="s">
        <v>5589</v>
      </c>
      <c r="AK1121" s="58">
        <v>2019</v>
      </c>
    </row>
    <row r="1122" spans="19:37" x14ac:dyDescent="0.25">
      <c r="S1122" s="68" t="s">
        <v>2053</v>
      </c>
      <c r="T1122" s="61" t="s">
        <v>2054</v>
      </c>
      <c r="AH1122" s="106">
        <v>41303000</v>
      </c>
      <c r="AI1122" s="106" t="s">
        <v>5590</v>
      </c>
      <c r="AJ1122" s="61" t="s">
        <v>4434</v>
      </c>
      <c r="AK1122" s="58">
        <v>2019</v>
      </c>
    </row>
    <row r="1123" spans="19:37" x14ac:dyDescent="0.25">
      <c r="S1123" s="68" t="s">
        <v>2055</v>
      </c>
      <c r="T1123" s="61" t="s">
        <v>2056</v>
      </c>
      <c r="AH1123" s="106">
        <v>41303100</v>
      </c>
      <c r="AI1123" s="106" t="s">
        <v>5590</v>
      </c>
      <c r="AJ1123" s="61" t="s">
        <v>5591</v>
      </c>
      <c r="AK1123" s="58">
        <v>2019</v>
      </c>
    </row>
    <row r="1124" spans="19:37" x14ac:dyDescent="0.25">
      <c r="S1124" s="68" t="s">
        <v>2057</v>
      </c>
      <c r="T1124" s="61" t="s">
        <v>2058</v>
      </c>
      <c r="AH1124" s="106">
        <v>41303101</v>
      </c>
      <c r="AI1124" s="106" t="s">
        <v>4152</v>
      </c>
      <c r="AJ1124" s="61" t="s">
        <v>5592</v>
      </c>
      <c r="AK1124" s="58">
        <v>2010</v>
      </c>
    </row>
    <row r="1125" spans="19:37" x14ac:dyDescent="0.25">
      <c r="S1125" s="68" t="s">
        <v>2059</v>
      </c>
      <c r="T1125" s="61" t="s">
        <v>2060</v>
      </c>
      <c r="AH1125" s="106">
        <v>41303102</v>
      </c>
      <c r="AI1125" s="106" t="s">
        <v>4153</v>
      </c>
      <c r="AJ1125" s="61" t="s">
        <v>5593</v>
      </c>
      <c r="AK1125" s="58">
        <v>2010</v>
      </c>
    </row>
    <row r="1126" spans="19:37" x14ac:dyDescent="0.25">
      <c r="S1126" s="68" t="s">
        <v>2061</v>
      </c>
      <c r="T1126" s="61" t="s">
        <v>2062</v>
      </c>
      <c r="AH1126" s="106">
        <v>41303103</v>
      </c>
      <c r="AI1126" s="106" t="s">
        <v>4154</v>
      </c>
      <c r="AJ1126" s="61" t="s">
        <v>5594</v>
      </c>
      <c r="AK1126" s="58">
        <v>2010</v>
      </c>
    </row>
    <row r="1127" spans="19:37" x14ac:dyDescent="0.25">
      <c r="S1127" s="68" t="s">
        <v>3155</v>
      </c>
      <c r="T1127" s="61" t="s">
        <v>3156</v>
      </c>
      <c r="AH1127" s="106">
        <v>41304000</v>
      </c>
      <c r="AI1127" s="106" t="s">
        <v>4155</v>
      </c>
      <c r="AJ1127" s="61" t="s">
        <v>4434</v>
      </c>
      <c r="AK1127" s="58">
        <v>2019</v>
      </c>
    </row>
    <row r="1128" spans="19:37" x14ac:dyDescent="0.25">
      <c r="S1128" s="68" t="s">
        <v>2063</v>
      </c>
      <c r="T1128" s="61" t="s">
        <v>2064</v>
      </c>
      <c r="AH1128" s="106">
        <v>41304100</v>
      </c>
      <c r="AI1128" s="106" t="s">
        <v>4155</v>
      </c>
      <c r="AJ1128" s="61" t="s">
        <v>5595</v>
      </c>
      <c r="AK1128" s="58">
        <v>2019</v>
      </c>
    </row>
    <row r="1129" spans="19:37" x14ac:dyDescent="0.25">
      <c r="S1129" s="68" t="s">
        <v>3207</v>
      </c>
      <c r="T1129" s="61" t="s">
        <v>3208</v>
      </c>
      <c r="AH1129" s="106">
        <v>41309000</v>
      </c>
      <c r="AI1129" s="106" t="s">
        <v>5596</v>
      </c>
      <c r="AJ1129" s="61" t="s">
        <v>4434</v>
      </c>
      <c r="AK1129" s="58">
        <v>2019</v>
      </c>
    </row>
    <row r="1130" spans="19:37" x14ac:dyDescent="0.25">
      <c r="S1130" s="68" t="s">
        <v>3191</v>
      </c>
      <c r="T1130" s="61" t="s">
        <v>3192</v>
      </c>
      <c r="AH1130" s="106">
        <v>41309100</v>
      </c>
      <c r="AI1130" s="106" t="s">
        <v>5597</v>
      </c>
      <c r="AJ1130" s="61" t="s">
        <v>5598</v>
      </c>
      <c r="AK1130" s="58">
        <v>2019</v>
      </c>
    </row>
    <row r="1131" spans="19:37" x14ac:dyDescent="0.25">
      <c r="S1131" s="68" t="s">
        <v>3153</v>
      </c>
      <c r="T1131" s="61" t="s">
        <v>3154</v>
      </c>
      <c r="AH1131" s="106">
        <v>41309900</v>
      </c>
      <c r="AI1131" s="106" t="s">
        <v>5599</v>
      </c>
      <c r="AJ1131" s="61" t="s">
        <v>5600</v>
      </c>
      <c r="AK1131" s="58">
        <v>2010</v>
      </c>
    </row>
    <row r="1132" spans="19:37" x14ac:dyDescent="0.25">
      <c r="S1132" s="68" t="s">
        <v>1757</v>
      </c>
      <c r="T1132" s="61" t="s">
        <v>1758</v>
      </c>
      <c r="AH1132" s="106">
        <v>41309901</v>
      </c>
      <c r="AI1132" s="106" t="s">
        <v>4156</v>
      </c>
      <c r="AJ1132" s="61" t="s">
        <v>5601</v>
      </c>
      <c r="AK1132" s="58">
        <v>2010</v>
      </c>
    </row>
    <row r="1133" spans="19:37" x14ac:dyDescent="0.25">
      <c r="S1133" s="68" t="s">
        <v>3195</v>
      </c>
      <c r="T1133" s="61" t="s">
        <v>3196</v>
      </c>
      <c r="AH1133" s="106">
        <v>41400000</v>
      </c>
      <c r="AI1133" s="106" t="s">
        <v>5602</v>
      </c>
      <c r="AJ1133" s="61" t="s">
        <v>4434</v>
      </c>
      <c r="AK1133" s="58">
        <v>2019</v>
      </c>
    </row>
    <row r="1134" spans="19:37" x14ac:dyDescent="0.25">
      <c r="S1134" s="68" t="s">
        <v>3189</v>
      </c>
      <c r="T1134" s="61" t="s">
        <v>3190</v>
      </c>
      <c r="AH1134" s="106">
        <v>41401000</v>
      </c>
      <c r="AI1134" s="106" t="s">
        <v>5602</v>
      </c>
      <c r="AJ1134" s="61" t="s">
        <v>4434</v>
      </c>
      <c r="AK1134" s="58">
        <v>2019</v>
      </c>
    </row>
    <row r="1135" spans="19:37" x14ac:dyDescent="0.25">
      <c r="S1135" s="68" t="s">
        <v>3157</v>
      </c>
      <c r="T1135" s="61" t="s">
        <v>3158</v>
      </c>
      <c r="AH1135" s="106">
        <v>41401100</v>
      </c>
      <c r="AI1135" s="106" t="s">
        <v>4157</v>
      </c>
      <c r="AJ1135" s="61" t="s">
        <v>5603</v>
      </c>
      <c r="AK1135" s="58">
        <v>2019</v>
      </c>
    </row>
    <row r="1136" spans="19:37" x14ac:dyDescent="0.25">
      <c r="S1136" s="68" t="s">
        <v>3159</v>
      </c>
      <c r="T1136" s="61" t="s">
        <v>3160</v>
      </c>
      <c r="AH1136" s="106">
        <v>41401107</v>
      </c>
      <c r="AI1136" s="106" t="s">
        <v>4158</v>
      </c>
      <c r="AJ1136" s="61" t="s">
        <v>5604</v>
      </c>
      <c r="AK1136" s="58">
        <v>2019</v>
      </c>
    </row>
    <row r="1137" spans="19:37" x14ac:dyDescent="0.25">
      <c r="S1137" s="68" t="s">
        <v>2065</v>
      </c>
      <c r="T1137" s="61" t="s">
        <v>2066</v>
      </c>
      <c r="AH1137" s="106">
        <v>41401200</v>
      </c>
      <c r="AI1137" s="106" t="s">
        <v>4159</v>
      </c>
      <c r="AJ1137" s="61" t="s">
        <v>5605</v>
      </c>
      <c r="AK1137" s="58">
        <v>2019</v>
      </c>
    </row>
    <row r="1138" spans="19:37" x14ac:dyDescent="0.25">
      <c r="S1138" s="68" t="s">
        <v>2067</v>
      </c>
      <c r="T1138" s="61" t="s">
        <v>2068</v>
      </c>
      <c r="AH1138" s="106">
        <v>41900000</v>
      </c>
      <c r="AI1138" s="106" t="s">
        <v>5606</v>
      </c>
      <c r="AJ1138" s="61" t="s">
        <v>4434</v>
      </c>
      <c r="AK1138" s="58">
        <v>2019</v>
      </c>
    </row>
    <row r="1139" spans="19:37" x14ac:dyDescent="0.25">
      <c r="S1139" s="68" t="s">
        <v>2069</v>
      </c>
      <c r="T1139" s="61" t="s">
        <v>2070</v>
      </c>
      <c r="AH1139" s="106">
        <v>41901000</v>
      </c>
      <c r="AI1139" s="106" t="s">
        <v>5607</v>
      </c>
      <c r="AJ1139" s="61" t="s">
        <v>4434</v>
      </c>
      <c r="AK1139" s="58">
        <v>2019</v>
      </c>
    </row>
    <row r="1140" spans="19:37" x14ac:dyDescent="0.25">
      <c r="S1140" s="68" t="s">
        <v>2071</v>
      </c>
      <c r="T1140" s="61" t="s">
        <v>2072</v>
      </c>
      <c r="AH1140" s="106">
        <v>41901100</v>
      </c>
      <c r="AI1140" s="106" t="s">
        <v>4160</v>
      </c>
      <c r="AJ1140" s="61" t="s">
        <v>5608</v>
      </c>
      <c r="AK1140" s="58">
        <v>2019</v>
      </c>
    </row>
    <row r="1141" spans="19:37" x14ac:dyDescent="0.25">
      <c r="S1141" s="68" t="s">
        <v>2073</v>
      </c>
      <c r="T1141" s="61" t="s">
        <v>2074</v>
      </c>
      <c r="AH1141" s="106">
        <v>41901200</v>
      </c>
      <c r="AI1141" s="106" t="s">
        <v>4161</v>
      </c>
      <c r="AJ1141" s="61" t="s">
        <v>5609</v>
      </c>
      <c r="AK1141" s="58">
        <v>2019</v>
      </c>
    </row>
    <row r="1142" spans="19:37" x14ac:dyDescent="0.25">
      <c r="S1142" s="68" t="s">
        <v>3197</v>
      </c>
      <c r="T1142" s="61" t="s">
        <v>3198</v>
      </c>
      <c r="AH1142" s="106">
        <v>41902000</v>
      </c>
      <c r="AI1142" s="106" t="s">
        <v>5610</v>
      </c>
      <c r="AJ1142" s="61" t="s">
        <v>4434</v>
      </c>
      <c r="AK1142" s="58">
        <v>2019</v>
      </c>
    </row>
    <row r="1143" spans="19:37" x14ac:dyDescent="0.25">
      <c r="S1143" s="68" t="s">
        <v>3145</v>
      </c>
      <c r="T1143" s="61" t="s">
        <v>3146</v>
      </c>
      <c r="AH1143" s="106">
        <v>41902100</v>
      </c>
      <c r="AI1143" s="106" t="s">
        <v>4162</v>
      </c>
      <c r="AJ1143" s="61" t="s">
        <v>5611</v>
      </c>
      <c r="AK1143" s="58">
        <v>2019</v>
      </c>
    </row>
    <row r="1144" spans="19:37" x14ac:dyDescent="0.25">
      <c r="S1144" s="68" t="s">
        <v>3151</v>
      </c>
      <c r="T1144" s="61" t="s">
        <v>3152</v>
      </c>
      <c r="AH1144" s="106">
        <v>41902200</v>
      </c>
      <c r="AI1144" s="106" t="s">
        <v>4163</v>
      </c>
      <c r="AJ1144" s="61" t="s">
        <v>5612</v>
      </c>
      <c r="AK1144" s="58">
        <v>2019</v>
      </c>
    </row>
    <row r="1145" spans="19:37" x14ac:dyDescent="0.25">
      <c r="S1145" s="68" t="s">
        <v>3239</v>
      </c>
      <c r="T1145" s="61" t="s">
        <v>3240</v>
      </c>
      <c r="AH1145" s="106">
        <v>41903000</v>
      </c>
      <c r="AI1145" s="106" t="s">
        <v>5613</v>
      </c>
      <c r="AJ1145" s="61" t="s">
        <v>4434</v>
      </c>
      <c r="AK1145" s="58">
        <v>2019</v>
      </c>
    </row>
    <row r="1146" spans="19:37" x14ac:dyDescent="0.25">
      <c r="S1146" s="68" t="s">
        <v>3147</v>
      </c>
      <c r="T1146" s="61" t="s">
        <v>3148</v>
      </c>
      <c r="AH1146" s="106">
        <v>41903100</v>
      </c>
      <c r="AI1146" s="106" t="s">
        <v>5613</v>
      </c>
      <c r="AJ1146" s="61" t="s">
        <v>5614</v>
      </c>
      <c r="AK1146" s="58">
        <v>2019</v>
      </c>
    </row>
    <row r="1147" spans="19:37" x14ac:dyDescent="0.25">
      <c r="S1147" s="68" t="s">
        <v>3193</v>
      </c>
      <c r="T1147" s="61" t="s">
        <v>3194</v>
      </c>
      <c r="AH1147" s="106">
        <v>41904000</v>
      </c>
      <c r="AI1147" s="106" t="s">
        <v>5615</v>
      </c>
      <c r="AJ1147" s="61" t="s">
        <v>4434</v>
      </c>
      <c r="AK1147" s="58">
        <v>2019</v>
      </c>
    </row>
    <row r="1148" spans="19:37" x14ac:dyDescent="0.25">
      <c r="S1148" s="68" t="s">
        <v>3171</v>
      </c>
      <c r="T1148" s="61" t="s">
        <v>3172</v>
      </c>
      <c r="AH1148" s="106">
        <v>41904100</v>
      </c>
      <c r="AI1148" s="106" t="s">
        <v>5615</v>
      </c>
      <c r="AJ1148" s="61" t="s">
        <v>5616</v>
      </c>
      <c r="AK1148" s="58">
        <v>2019</v>
      </c>
    </row>
    <row r="1149" spans="19:37" x14ac:dyDescent="0.25">
      <c r="S1149" s="68" t="s">
        <v>3149</v>
      </c>
      <c r="T1149" s="61" t="s">
        <v>3150</v>
      </c>
      <c r="AH1149" s="106">
        <v>41909000</v>
      </c>
      <c r="AI1149" s="106" t="s">
        <v>5617</v>
      </c>
      <c r="AJ1149" s="61" t="s">
        <v>4434</v>
      </c>
      <c r="AK1149" s="58">
        <v>2019</v>
      </c>
    </row>
    <row r="1150" spans="19:37" x14ac:dyDescent="0.25">
      <c r="S1150" s="68" t="s">
        <v>2793</v>
      </c>
      <c r="T1150" s="61" t="s">
        <v>2794</v>
      </c>
      <c r="AH1150" s="106">
        <v>41909100</v>
      </c>
      <c r="AI1150" s="106" t="s">
        <v>5618</v>
      </c>
      <c r="AJ1150" s="61" t="s">
        <v>5619</v>
      </c>
      <c r="AK1150" s="58">
        <v>2019</v>
      </c>
    </row>
    <row r="1151" spans="19:37" x14ac:dyDescent="0.25">
      <c r="S1151" s="68" t="s">
        <v>1159</v>
      </c>
      <c r="T1151" s="61" t="s">
        <v>1160</v>
      </c>
      <c r="AH1151" s="106">
        <v>41909900</v>
      </c>
      <c r="AI1151" s="106" t="s">
        <v>4164</v>
      </c>
      <c r="AJ1151" s="61" t="s">
        <v>5620</v>
      </c>
      <c r="AK1151" s="58">
        <v>2019</v>
      </c>
    </row>
    <row r="1152" spans="19:37" x14ac:dyDescent="0.25">
      <c r="S1152" s="68" t="s">
        <v>1769</v>
      </c>
      <c r="T1152" s="61" t="s">
        <v>1770</v>
      </c>
      <c r="AH1152" s="106">
        <v>43100000</v>
      </c>
      <c r="AI1152" s="106" t="s">
        <v>5621</v>
      </c>
      <c r="AJ1152" s="61" t="s">
        <v>4434</v>
      </c>
      <c r="AK1152" s="58">
        <v>2019</v>
      </c>
    </row>
    <row r="1153" spans="19:37" x14ac:dyDescent="0.25">
      <c r="S1153" s="68" t="s">
        <v>3165</v>
      </c>
      <c r="T1153" s="61" t="s">
        <v>3166</v>
      </c>
      <c r="AH1153" s="106">
        <v>43101000</v>
      </c>
      <c r="AI1153" s="106" t="s">
        <v>4165</v>
      </c>
      <c r="AJ1153" s="61" t="s">
        <v>4434</v>
      </c>
      <c r="AK1153" s="58">
        <v>2019</v>
      </c>
    </row>
    <row r="1154" spans="19:37" x14ac:dyDescent="0.25">
      <c r="S1154" s="68" t="s">
        <v>1771</v>
      </c>
      <c r="T1154" s="61" t="s">
        <v>1772</v>
      </c>
      <c r="AH1154" s="106">
        <v>43101100</v>
      </c>
      <c r="AI1154" s="106" t="s">
        <v>4165</v>
      </c>
      <c r="AJ1154" s="61" t="s">
        <v>5622</v>
      </c>
      <c r="AK1154" s="58">
        <v>2019</v>
      </c>
    </row>
    <row r="1155" spans="19:37" x14ac:dyDescent="0.25">
      <c r="S1155" s="68" t="s">
        <v>1795</v>
      </c>
      <c r="T1155" s="61" t="s">
        <v>1796</v>
      </c>
      <c r="AH1155" s="106">
        <v>43200000</v>
      </c>
      <c r="AI1155" s="106" t="s">
        <v>5623</v>
      </c>
      <c r="AJ1155" s="61" t="s">
        <v>4434</v>
      </c>
      <c r="AK1155" s="58">
        <v>2019</v>
      </c>
    </row>
    <row r="1156" spans="19:37" x14ac:dyDescent="0.25">
      <c r="S1156" s="68" t="s">
        <v>1781</v>
      </c>
      <c r="T1156" s="61" t="s">
        <v>1782</v>
      </c>
      <c r="AH1156" s="106">
        <v>43201000</v>
      </c>
      <c r="AI1156" s="106" t="s">
        <v>5624</v>
      </c>
      <c r="AJ1156" s="61" t="s">
        <v>4434</v>
      </c>
      <c r="AK1156" s="58">
        <v>2019</v>
      </c>
    </row>
    <row r="1157" spans="19:37" x14ac:dyDescent="0.25">
      <c r="S1157" s="68" t="s">
        <v>1773</v>
      </c>
      <c r="T1157" s="61" t="s">
        <v>1774</v>
      </c>
      <c r="AH1157" s="106">
        <v>43201100</v>
      </c>
      <c r="AI1157" s="106" t="s">
        <v>5624</v>
      </c>
      <c r="AJ1157" s="61" t="s">
        <v>5625</v>
      </c>
      <c r="AK1157" s="58">
        <v>2019</v>
      </c>
    </row>
    <row r="1158" spans="19:37" x14ac:dyDescent="0.25">
      <c r="S1158" s="68" t="s">
        <v>1713</v>
      </c>
      <c r="T1158" s="61" t="s">
        <v>1714</v>
      </c>
      <c r="AH1158" s="106">
        <v>43202000</v>
      </c>
      <c r="AI1158" s="106" t="s">
        <v>5626</v>
      </c>
      <c r="AJ1158" s="61" t="s">
        <v>4434</v>
      </c>
      <c r="AK1158" s="58">
        <v>2019</v>
      </c>
    </row>
    <row r="1159" spans="19:37" x14ac:dyDescent="0.25">
      <c r="S1159" s="68" t="s">
        <v>1783</v>
      </c>
      <c r="T1159" s="61" t="s">
        <v>1784</v>
      </c>
      <c r="AH1159" s="106">
        <v>43202100</v>
      </c>
      <c r="AI1159" s="106" t="s">
        <v>5626</v>
      </c>
      <c r="AJ1159" s="61" t="s">
        <v>5627</v>
      </c>
      <c r="AK1159" s="58">
        <v>2019</v>
      </c>
    </row>
    <row r="1160" spans="19:37" x14ac:dyDescent="0.25">
      <c r="S1160" s="68" t="s">
        <v>3209</v>
      </c>
      <c r="T1160" s="61" t="s">
        <v>3210</v>
      </c>
      <c r="AH1160" s="106">
        <v>43209000</v>
      </c>
      <c r="AI1160" s="106" t="s">
        <v>5628</v>
      </c>
      <c r="AJ1160" s="61" t="s">
        <v>4434</v>
      </c>
      <c r="AK1160" s="58">
        <v>2019</v>
      </c>
    </row>
    <row r="1161" spans="19:37" x14ac:dyDescent="0.25">
      <c r="S1161" s="68" t="s">
        <v>2775</v>
      </c>
      <c r="T1161" s="61" t="s">
        <v>2776</v>
      </c>
      <c r="AH1161" s="106">
        <v>43209900</v>
      </c>
      <c r="AI1161" s="106" t="s">
        <v>5629</v>
      </c>
      <c r="AJ1161" s="61" t="s">
        <v>5630</v>
      </c>
      <c r="AK1161" s="58">
        <v>2019</v>
      </c>
    </row>
    <row r="1162" spans="19:37" x14ac:dyDescent="0.25">
      <c r="S1162" s="68" t="s">
        <v>3187</v>
      </c>
      <c r="T1162" s="61" t="s">
        <v>3188</v>
      </c>
      <c r="AH1162" s="106">
        <v>43300000</v>
      </c>
      <c r="AI1162" s="106" t="s">
        <v>5631</v>
      </c>
      <c r="AJ1162" s="61" t="s">
        <v>4434</v>
      </c>
      <c r="AK1162" s="58">
        <v>2019</v>
      </c>
    </row>
    <row r="1163" spans="19:37" x14ac:dyDescent="0.25">
      <c r="S1163" s="68" t="s">
        <v>3173</v>
      </c>
      <c r="T1163" s="61" t="s">
        <v>3174</v>
      </c>
      <c r="AH1163" s="106">
        <v>43301000</v>
      </c>
      <c r="AI1163" s="106" t="s">
        <v>4166</v>
      </c>
      <c r="AJ1163" s="61" t="s">
        <v>4434</v>
      </c>
      <c r="AK1163" s="58">
        <v>2019</v>
      </c>
    </row>
    <row r="1164" spans="19:37" x14ac:dyDescent="0.25">
      <c r="S1164" s="68" t="s">
        <v>3175</v>
      </c>
      <c r="T1164" s="61" t="s">
        <v>3176</v>
      </c>
      <c r="AH1164" s="106">
        <v>43301100</v>
      </c>
      <c r="AI1164" s="106" t="s">
        <v>4166</v>
      </c>
      <c r="AJ1164" s="61" t="s">
        <v>5632</v>
      </c>
      <c r="AK1164" s="58">
        <v>2019</v>
      </c>
    </row>
    <row r="1165" spans="19:37" x14ac:dyDescent="0.25">
      <c r="S1165" s="68" t="s">
        <v>3177</v>
      </c>
      <c r="T1165" s="61" t="s">
        <v>3178</v>
      </c>
      <c r="AH1165" s="106">
        <v>43302000</v>
      </c>
      <c r="AI1165" s="106" t="s">
        <v>5633</v>
      </c>
      <c r="AJ1165" s="61" t="s">
        <v>4434</v>
      </c>
      <c r="AK1165" s="58">
        <v>2019</v>
      </c>
    </row>
    <row r="1166" spans="19:37" x14ac:dyDescent="0.25">
      <c r="S1166" s="68" t="s">
        <v>2795</v>
      </c>
      <c r="T1166" s="61" t="s">
        <v>2796</v>
      </c>
      <c r="AH1166" s="106">
        <v>43302100</v>
      </c>
      <c r="AI1166" s="106" t="s">
        <v>5633</v>
      </c>
      <c r="AJ1166" s="61" t="s">
        <v>5634</v>
      </c>
      <c r="AK1166" s="58">
        <v>2019</v>
      </c>
    </row>
    <row r="1167" spans="19:37" x14ac:dyDescent="0.25">
      <c r="S1167" s="68" t="s">
        <v>2075</v>
      </c>
      <c r="T1167" s="61" t="s">
        <v>2076</v>
      </c>
      <c r="AH1167" s="106">
        <v>43302101</v>
      </c>
      <c r="AI1167" s="106" t="s">
        <v>5635</v>
      </c>
      <c r="AJ1167" s="61" t="s">
        <v>5636</v>
      </c>
      <c r="AK1167" s="58">
        <v>2010</v>
      </c>
    </row>
    <row r="1168" spans="19:37" x14ac:dyDescent="0.25">
      <c r="S1168" s="68" t="s">
        <v>2077</v>
      </c>
      <c r="T1168" s="61" t="s">
        <v>2078</v>
      </c>
      <c r="AH1168" s="106">
        <v>43302102</v>
      </c>
      <c r="AI1168" s="106" t="s">
        <v>5637</v>
      </c>
      <c r="AJ1168" s="61" t="s">
        <v>5638</v>
      </c>
      <c r="AK1168" s="58">
        <v>2010</v>
      </c>
    </row>
    <row r="1169" spans="19:37" x14ac:dyDescent="0.25">
      <c r="S1169" s="68" t="s">
        <v>2777</v>
      </c>
      <c r="T1169" s="61" t="s">
        <v>2778</v>
      </c>
      <c r="AH1169" s="106">
        <v>43303000</v>
      </c>
      <c r="AI1169" s="106" t="s">
        <v>4167</v>
      </c>
      <c r="AJ1169" s="61" t="s">
        <v>4434</v>
      </c>
      <c r="AK1169" s="58">
        <v>2019</v>
      </c>
    </row>
    <row r="1170" spans="19:37" x14ac:dyDescent="0.25">
      <c r="S1170" s="68" t="s">
        <v>2779</v>
      </c>
      <c r="T1170" s="61" t="s">
        <v>2780</v>
      </c>
      <c r="AH1170" s="106">
        <v>43303100</v>
      </c>
      <c r="AI1170" s="106" t="s">
        <v>4167</v>
      </c>
      <c r="AJ1170" s="61" t="s">
        <v>5639</v>
      </c>
      <c r="AK1170" s="58">
        <v>2019</v>
      </c>
    </row>
    <row r="1171" spans="19:37" x14ac:dyDescent="0.25">
      <c r="S1171" s="68" t="s">
        <v>2781</v>
      </c>
      <c r="T1171" s="61" t="s">
        <v>2782</v>
      </c>
      <c r="AH1171" s="106">
        <v>43304000</v>
      </c>
      <c r="AI1171" s="106" t="s">
        <v>5640</v>
      </c>
      <c r="AJ1171" s="61" t="s">
        <v>4434</v>
      </c>
      <c r="AK1171" s="58">
        <v>2019</v>
      </c>
    </row>
    <row r="1172" spans="19:37" x14ac:dyDescent="0.25">
      <c r="S1172" s="68" t="s">
        <v>2783</v>
      </c>
      <c r="T1172" s="61" t="s">
        <v>2784</v>
      </c>
      <c r="AH1172" s="106">
        <v>43304100</v>
      </c>
      <c r="AI1172" s="106" t="s">
        <v>5640</v>
      </c>
      <c r="AJ1172" s="61" t="s">
        <v>5641</v>
      </c>
      <c r="AK1172" s="58">
        <v>2019</v>
      </c>
    </row>
    <row r="1173" spans="19:37" x14ac:dyDescent="0.25">
      <c r="S1173" s="68" t="s">
        <v>2785</v>
      </c>
      <c r="T1173" s="61" t="s">
        <v>2786</v>
      </c>
      <c r="AH1173" s="106">
        <v>43305000</v>
      </c>
      <c r="AI1173" s="106" t="s">
        <v>4168</v>
      </c>
      <c r="AJ1173" s="61" t="s">
        <v>4434</v>
      </c>
      <c r="AK1173" s="58">
        <v>2019</v>
      </c>
    </row>
    <row r="1174" spans="19:37" x14ac:dyDescent="0.25">
      <c r="S1174" s="68" t="s">
        <v>2787</v>
      </c>
      <c r="T1174" s="61" t="s">
        <v>2788</v>
      </c>
      <c r="AH1174" s="106">
        <v>43305100</v>
      </c>
      <c r="AI1174" s="106" t="s">
        <v>4168</v>
      </c>
      <c r="AJ1174" s="61" t="s">
        <v>5642</v>
      </c>
      <c r="AK1174" s="58">
        <v>2019</v>
      </c>
    </row>
    <row r="1175" spans="19:37" x14ac:dyDescent="0.25">
      <c r="S1175" s="68" t="s">
        <v>2789</v>
      </c>
      <c r="T1175" s="61" t="s">
        <v>2790</v>
      </c>
      <c r="AH1175" s="106">
        <v>43306000</v>
      </c>
      <c r="AI1175" s="106" t="s">
        <v>4169</v>
      </c>
      <c r="AJ1175" s="61" t="s">
        <v>4434</v>
      </c>
      <c r="AK1175" s="58">
        <v>2019</v>
      </c>
    </row>
    <row r="1176" spans="19:37" x14ac:dyDescent="0.25">
      <c r="S1176" s="68" t="s">
        <v>1697</v>
      </c>
      <c r="T1176" s="61" t="s">
        <v>1698</v>
      </c>
      <c r="AH1176" s="106">
        <v>43306100</v>
      </c>
      <c r="AI1176" s="106" t="s">
        <v>4169</v>
      </c>
      <c r="AJ1176" s="61" t="s">
        <v>5643</v>
      </c>
      <c r="AK1176" s="58">
        <v>2019</v>
      </c>
    </row>
    <row r="1177" spans="19:37" x14ac:dyDescent="0.25">
      <c r="S1177" s="68" t="s">
        <v>603</v>
      </c>
      <c r="T1177" s="61" t="s">
        <v>604</v>
      </c>
      <c r="AH1177" s="106">
        <v>43307000</v>
      </c>
      <c r="AI1177" s="106" t="s">
        <v>4170</v>
      </c>
      <c r="AJ1177" s="61" t="s">
        <v>4434</v>
      </c>
      <c r="AK1177" s="58">
        <v>2019</v>
      </c>
    </row>
    <row r="1178" spans="19:37" x14ac:dyDescent="0.25">
      <c r="S1178" s="68" t="s">
        <v>2079</v>
      </c>
      <c r="T1178" s="61" t="s">
        <v>2080</v>
      </c>
      <c r="AH1178" s="106">
        <v>43307100</v>
      </c>
      <c r="AI1178" s="106" t="s">
        <v>4170</v>
      </c>
      <c r="AJ1178" s="61" t="s">
        <v>5644</v>
      </c>
      <c r="AK1178" s="58">
        <v>2019</v>
      </c>
    </row>
    <row r="1179" spans="19:37" x14ac:dyDescent="0.25">
      <c r="S1179" s="68" t="s">
        <v>3037</v>
      </c>
      <c r="T1179" s="61" t="s">
        <v>3038</v>
      </c>
      <c r="AH1179" s="106">
        <v>43309000</v>
      </c>
      <c r="AI1179" s="106" t="s">
        <v>5645</v>
      </c>
      <c r="AJ1179" s="61" t="s">
        <v>4434</v>
      </c>
      <c r="AK1179" s="58">
        <v>2019</v>
      </c>
    </row>
    <row r="1180" spans="19:37" x14ac:dyDescent="0.25">
      <c r="S1180" s="68" t="s">
        <v>911</v>
      </c>
      <c r="T1180" s="61" t="s">
        <v>912</v>
      </c>
      <c r="AH1180" s="106">
        <v>43309900</v>
      </c>
      <c r="AI1180" s="106" t="s">
        <v>5646</v>
      </c>
      <c r="AJ1180" s="61" t="s">
        <v>5647</v>
      </c>
      <c r="AK1180" s="58">
        <v>2019</v>
      </c>
    </row>
    <row r="1181" spans="19:37" x14ac:dyDescent="0.25">
      <c r="S1181" s="68" t="s">
        <v>1657</v>
      </c>
      <c r="T1181" s="61" t="s">
        <v>1658</v>
      </c>
      <c r="AH1181" s="106">
        <v>43400000</v>
      </c>
      <c r="AI1181" s="106" t="s">
        <v>5648</v>
      </c>
      <c r="AJ1181" s="61" t="s">
        <v>4434</v>
      </c>
      <c r="AK1181" s="58">
        <v>2019</v>
      </c>
    </row>
    <row r="1182" spans="19:37" x14ac:dyDescent="0.25">
      <c r="S1182" s="68" t="s">
        <v>1703</v>
      </c>
      <c r="T1182" s="61" t="s">
        <v>1704</v>
      </c>
      <c r="AH1182" s="106">
        <v>43401000</v>
      </c>
      <c r="AI1182" s="106" t="s">
        <v>4171</v>
      </c>
      <c r="AJ1182" s="61" t="s">
        <v>4434</v>
      </c>
      <c r="AK1182" s="58">
        <v>2019</v>
      </c>
    </row>
    <row r="1183" spans="19:37" x14ac:dyDescent="0.25">
      <c r="S1183" s="68" t="s">
        <v>2081</v>
      </c>
      <c r="T1183" s="61" t="s">
        <v>2082</v>
      </c>
      <c r="AH1183" s="106">
        <v>43401100</v>
      </c>
      <c r="AI1183" s="106" t="s">
        <v>4171</v>
      </c>
      <c r="AJ1183" s="61" t="s">
        <v>5649</v>
      </c>
      <c r="AK1183" s="58">
        <v>2019</v>
      </c>
    </row>
    <row r="1184" spans="19:37" x14ac:dyDescent="0.25">
      <c r="S1184" s="68" t="s">
        <v>1797</v>
      </c>
      <c r="T1184" s="61" t="s">
        <v>1798</v>
      </c>
      <c r="AH1184" s="106">
        <v>43402000</v>
      </c>
      <c r="AI1184" s="106" t="s">
        <v>5650</v>
      </c>
      <c r="AJ1184" s="61" t="s">
        <v>4434</v>
      </c>
      <c r="AK1184" s="58">
        <v>2019</v>
      </c>
    </row>
    <row r="1185" spans="19:37" x14ac:dyDescent="0.25">
      <c r="S1185" s="68" t="s">
        <v>913</v>
      </c>
      <c r="T1185" s="61" t="s">
        <v>914</v>
      </c>
      <c r="AH1185" s="106">
        <v>43402100</v>
      </c>
      <c r="AI1185" s="106" t="s">
        <v>5650</v>
      </c>
      <c r="AJ1185" s="61" t="s">
        <v>5651</v>
      </c>
      <c r="AK1185" s="58">
        <v>2019</v>
      </c>
    </row>
    <row r="1186" spans="19:37" x14ac:dyDescent="0.25">
      <c r="S1186" s="68" t="s">
        <v>1799</v>
      </c>
      <c r="T1186" s="61" t="s">
        <v>1800</v>
      </c>
      <c r="AH1186" s="106">
        <v>43403000</v>
      </c>
      <c r="AI1186" s="106" t="s">
        <v>5652</v>
      </c>
      <c r="AJ1186" s="61" t="s">
        <v>4434</v>
      </c>
      <c r="AK1186" s="58">
        <v>2019</v>
      </c>
    </row>
    <row r="1187" spans="19:37" x14ac:dyDescent="0.25">
      <c r="S1187" s="68" t="s">
        <v>1801</v>
      </c>
      <c r="T1187" s="61" t="s">
        <v>1802</v>
      </c>
      <c r="AH1187" s="106">
        <v>43403100</v>
      </c>
      <c r="AI1187" s="106" t="s">
        <v>5652</v>
      </c>
      <c r="AJ1187" s="61" t="s">
        <v>5653</v>
      </c>
      <c r="AK1187" s="58">
        <v>2019</v>
      </c>
    </row>
    <row r="1188" spans="19:37" x14ac:dyDescent="0.25">
      <c r="S1188" s="68" t="s">
        <v>915</v>
      </c>
      <c r="T1188" s="61" t="s">
        <v>916</v>
      </c>
      <c r="AH1188" s="106">
        <v>43403101</v>
      </c>
      <c r="AI1188" s="106" t="s">
        <v>5654</v>
      </c>
      <c r="AJ1188" s="61" t="s">
        <v>5655</v>
      </c>
      <c r="AK1188" s="58">
        <v>2010</v>
      </c>
    </row>
    <row r="1189" spans="19:37" x14ac:dyDescent="0.25">
      <c r="S1189" s="68" t="s">
        <v>1803</v>
      </c>
      <c r="T1189" s="61" t="s">
        <v>1804</v>
      </c>
      <c r="AH1189" s="106">
        <v>43403102</v>
      </c>
      <c r="AI1189" s="106" t="s">
        <v>5656</v>
      </c>
      <c r="AJ1189" s="61" t="s">
        <v>5657</v>
      </c>
      <c r="AK1189" s="58">
        <v>2010</v>
      </c>
    </row>
    <row r="1190" spans="19:37" x14ac:dyDescent="0.25">
      <c r="S1190" s="68" t="s">
        <v>2083</v>
      </c>
      <c r="T1190" s="61" t="s">
        <v>2084</v>
      </c>
      <c r="AH1190" s="106">
        <v>43403103</v>
      </c>
      <c r="AI1190" s="106" t="s">
        <v>5658</v>
      </c>
      <c r="AJ1190" s="61" t="s">
        <v>5659</v>
      </c>
      <c r="AK1190" s="58">
        <v>2010</v>
      </c>
    </row>
    <row r="1191" spans="19:37" x14ac:dyDescent="0.25">
      <c r="S1191" s="68" t="s">
        <v>2085</v>
      </c>
      <c r="T1191" s="61" t="s">
        <v>2086</v>
      </c>
      <c r="AH1191" s="106">
        <v>43404000</v>
      </c>
      <c r="AI1191" s="106" t="s">
        <v>5660</v>
      </c>
      <c r="AJ1191" s="61" t="s">
        <v>4434</v>
      </c>
      <c r="AK1191" s="58">
        <v>2019</v>
      </c>
    </row>
    <row r="1192" spans="19:37" x14ac:dyDescent="0.25">
      <c r="S1192" s="68" t="s">
        <v>2087</v>
      </c>
      <c r="T1192" s="61" t="s">
        <v>2088</v>
      </c>
      <c r="AH1192" s="106">
        <v>43404100</v>
      </c>
      <c r="AI1192" s="106" t="s">
        <v>5660</v>
      </c>
      <c r="AJ1192" s="61" t="s">
        <v>5661</v>
      </c>
      <c r="AK1192" s="58">
        <v>2019</v>
      </c>
    </row>
    <row r="1193" spans="19:37" x14ac:dyDescent="0.25">
      <c r="S1193" s="68" t="s">
        <v>2089</v>
      </c>
      <c r="T1193" s="61" t="s">
        <v>2090</v>
      </c>
      <c r="AH1193" s="106">
        <v>43404101</v>
      </c>
      <c r="AI1193" s="106" t="s">
        <v>4172</v>
      </c>
      <c r="AJ1193" s="61" t="s">
        <v>5662</v>
      </c>
      <c r="AK1193" s="58">
        <v>2010</v>
      </c>
    </row>
    <row r="1194" spans="19:37" x14ac:dyDescent="0.25">
      <c r="S1194" s="68" t="s">
        <v>2091</v>
      </c>
      <c r="T1194" s="61" t="s">
        <v>2092</v>
      </c>
      <c r="AH1194" s="106">
        <v>43404102</v>
      </c>
      <c r="AI1194" s="106" t="s">
        <v>4173</v>
      </c>
      <c r="AJ1194" s="61" t="s">
        <v>5663</v>
      </c>
      <c r="AK1194" s="58">
        <v>2010</v>
      </c>
    </row>
    <row r="1195" spans="19:37" x14ac:dyDescent="0.25">
      <c r="S1195" s="68" t="s">
        <v>2093</v>
      </c>
      <c r="T1195" s="61" t="s">
        <v>2094</v>
      </c>
      <c r="AH1195" s="106">
        <v>43405000</v>
      </c>
      <c r="AI1195" s="106" t="s">
        <v>4174</v>
      </c>
      <c r="AJ1195" s="61" t="s">
        <v>4434</v>
      </c>
      <c r="AK1195" s="58">
        <v>2019</v>
      </c>
    </row>
    <row r="1196" spans="19:37" x14ac:dyDescent="0.25">
      <c r="S1196" s="68" t="s">
        <v>2095</v>
      </c>
      <c r="T1196" s="61" t="s">
        <v>2096</v>
      </c>
      <c r="AH1196" s="106">
        <v>43405100</v>
      </c>
      <c r="AI1196" s="106" t="s">
        <v>4174</v>
      </c>
      <c r="AJ1196" s="61" t="s">
        <v>5664</v>
      </c>
      <c r="AK1196" s="58">
        <v>2019</v>
      </c>
    </row>
    <row r="1197" spans="19:37" x14ac:dyDescent="0.25">
      <c r="S1197" s="68" t="s">
        <v>1785</v>
      </c>
      <c r="T1197" s="61" t="s">
        <v>1786</v>
      </c>
      <c r="AH1197" s="106">
        <v>43405103</v>
      </c>
      <c r="AI1197" s="106" t="s">
        <v>4175</v>
      </c>
      <c r="AJ1197" s="61" t="s">
        <v>5323</v>
      </c>
      <c r="AK1197" s="58">
        <v>2010</v>
      </c>
    </row>
    <row r="1198" spans="19:37" x14ac:dyDescent="0.25">
      <c r="S1198" s="68" t="s">
        <v>3043</v>
      </c>
      <c r="T1198" s="61" t="s">
        <v>3044</v>
      </c>
      <c r="AH1198" s="106">
        <v>43406000</v>
      </c>
      <c r="AI1198" s="106" t="s">
        <v>4176</v>
      </c>
      <c r="AJ1198" s="61" t="s">
        <v>4434</v>
      </c>
      <c r="AK1198" s="58">
        <v>2019</v>
      </c>
    </row>
    <row r="1199" spans="19:37" x14ac:dyDescent="0.25">
      <c r="S1199" s="68" t="s">
        <v>1477</v>
      </c>
      <c r="T1199" s="61" t="s">
        <v>1478</v>
      </c>
      <c r="AH1199" s="106">
        <v>43406100</v>
      </c>
      <c r="AI1199" s="106" t="s">
        <v>4176</v>
      </c>
      <c r="AJ1199" s="61" t="s">
        <v>5665</v>
      </c>
      <c r="AK1199" s="58">
        <v>2019</v>
      </c>
    </row>
    <row r="1200" spans="19:37" x14ac:dyDescent="0.25">
      <c r="S1200" s="68" t="s">
        <v>2097</v>
      </c>
      <c r="T1200" s="61" t="s">
        <v>2098</v>
      </c>
      <c r="AH1200" s="106">
        <v>43407000</v>
      </c>
      <c r="AI1200" s="106" t="s">
        <v>5666</v>
      </c>
      <c r="AJ1200" s="61" t="s">
        <v>4434</v>
      </c>
      <c r="AK1200" s="58">
        <v>2019</v>
      </c>
    </row>
    <row r="1201" spans="19:37" x14ac:dyDescent="0.25">
      <c r="S1201" s="68" t="s">
        <v>1701</v>
      </c>
      <c r="T1201" s="61" t="s">
        <v>1702</v>
      </c>
      <c r="AH1201" s="106">
        <v>43407100</v>
      </c>
      <c r="AI1201" s="106" t="s">
        <v>5666</v>
      </c>
      <c r="AJ1201" s="61" t="s">
        <v>5667</v>
      </c>
      <c r="AK1201" s="58">
        <v>2019</v>
      </c>
    </row>
    <row r="1202" spans="19:37" x14ac:dyDescent="0.25">
      <c r="S1202" s="68" t="s">
        <v>3049</v>
      </c>
      <c r="T1202" s="61" t="s">
        <v>3050</v>
      </c>
      <c r="AH1202" s="106">
        <v>43408000</v>
      </c>
      <c r="AI1202" s="106" t="s">
        <v>5668</v>
      </c>
      <c r="AJ1202" s="61" t="s">
        <v>4434</v>
      </c>
      <c r="AK1202" s="58">
        <v>2019</v>
      </c>
    </row>
    <row r="1203" spans="19:37" x14ac:dyDescent="0.25">
      <c r="S1203" s="68" t="s">
        <v>2099</v>
      </c>
      <c r="T1203" s="61" t="s">
        <v>2100</v>
      </c>
      <c r="AH1203" s="106">
        <v>43408100</v>
      </c>
      <c r="AI1203" s="106" t="s">
        <v>5668</v>
      </c>
      <c r="AJ1203" s="61" t="s">
        <v>5669</v>
      </c>
      <c r="AK1203" s="58">
        <v>2019</v>
      </c>
    </row>
    <row r="1204" spans="19:37" x14ac:dyDescent="0.25">
      <c r="S1204" s="68" t="s">
        <v>2101</v>
      </c>
      <c r="T1204" s="61" t="s">
        <v>2102</v>
      </c>
      <c r="AH1204" s="106">
        <v>43411000</v>
      </c>
      <c r="AI1204" s="106" t="s">
        <v>5670</v>
      </c>
      <c r="AJ1204" s="61" t="s">
        <v>4434</v>
      </c>
      <c r="AK1204" s="58">
        <v>2019</v>
      </c>
    </row>
    <row r="1205" spans="19:37" x14ac:dyDescent="0.25">
      <c r="S1205" s="68" t="s">
        <v>3053</v>
      </c>
      <c r="T1205" s="61" t="s">
        <v>3054</v>
      </c>
      <c r="AH1205" s="106">
        <v>43411100</v>
      </c>
      <c r="AI1205" s="106" t="s">
        <v>5670</v>
      </c>
      <c r="AJ1205" s="61" t="s">
        <v>5671</v>
      </c>
      <c r="AK1205" s="58">
        <v>2019</v>
      </c>
    </row>
    <row r="1206" spans="19:37" x14ac:dyDescent="0.25">
      <c r="S1206" s="68" t="s">
        <v>3055</v>
      </c>
      <c r="T1206" s="61" t="s">
        <v>3056</v>
      </c>
      <c r="AH1206" s="106">
        <v>43412000</v>
      </c>
      <c r="AI1206" s="106" t="s">
        <v>5672</v>
      </c>
      <c r="AJ1206" s="61" t="s">
        <v>4434</v>
      </c>
      <c r="AK1206" s="58">
        <v>2019</v>
      </c>
    </row>
    <row r="1207" spans="19:37" x14ac:dyDescent="0.25">
      <c r="S1207" s="68" t="s">
        <v>3057</v>
      </c>
      <c r="T1207" s="61" t="s">
        <v>3058</v>
      </c>
      <c r="AH1207" s="106">
        <v>43412100</v>
      </c>
      <c r="AI1207" s="106" t="s">
        <v>5672</v>
      </c>
      <c r="AJ1207" s="61" t="s">
        <v>5673</v>
      </c>
      <c r="AK1207" s="58">
        <v>2019</v>
      </c>
    </row>
    <row r="1208" spans="19:37" x14ac:dyDescent="0.25">
      <c r="S1208" s="68" t="s">
        <v>3059</v>
      </c>
      <c r="T1208" s="61" t="s">
        <v>3060</v>
      </c>
      <c r="AH1208" s="106">
        <v>43413000</v>
      </c>
      <c r="AI1208" s="106" t="s">
        <v>4177</v>
      </c>
      <c r="AJ1208" s="61" t="s">
        <v>4434</v>
      </c>
      <c r="AK1208" s="58">
        <v>2019</v>
      </c>
    </row>
    <row r="1209" spans="19:37" x14ac:dyDescent="0.25">
      <c r="S1209" s="68" t="s">
        <v>3061</v>
      </c>
      <c r="T1209" s="61" t="s">
        <v>3062</v>
      </c>
      <c r="AH1209" s="106">
        <v>43413100</v>
      </c>
      <c r="AI1209" s="106" t="s">
        <v>4177</v>
      </c>
      <c r="AJ1209" s="61" t="s">
        <v>5674</v>
      </c>
      <c r="AK1209" s="58">
        <v>2019</v>
      </c>
    </row>
    <row r="1210" spans="19:37" x14ac:dyDescent="0.25">
      <c r="S1210" s="68" t="s">
        <v>3063</v>
      </c>
      <c r="T1210" s="61" t="s">
        <v>3064</v>
      </c>
      <c r="AH1210" s="106">
        <v>43414000</v>
      </c>
      <c r="AI1210" s="106" t="s">
        <v>4178</v>
      </c>
      <c r="AJ1210" s="61" t="s">
        <v>4434</v>
      </c>
      <c r="AK1210" s="58">
        <v>2019</v>
      </c>
    </row>
    <row r="1211" spans="19:37" x14ac:dyDescent="0.25">
      <c r="S1211" s="68" t="s">
        <v>3065</v>
      </c>
      <c r="T1211" s="61" t="s">
        <v>3066</v>
      </c>
      <c r="AH1211" s="106">
        <v>43414100</v>
      </c>
      <c r="AI1211" s="106" t="s">
        <v>4178</v>
      </c>
      <c r="AJ1211" s="61" t="s">
        <v>5675</v>
      </c>
      <c r="AK1211" s="58">
        <v>2019</v>
      </c>
    </row>
    <row r="1212" spans="19:37" x14ac:dyDescent="0.25">
      <c r="S1212" s="68" t="s">
        <v>3067</v>
      </c>
      <c r="T1212" s="61" t="s">
        <v>3068</v>
      </c>
      <c r="AH1212" s="106">
        <v>43415000</v>
      </c>
      <c r="AI1212" s="106" t="s">
        <v>5676</v>
      </c>
      <c r="AJ1212" s="61" t="s">
        <v>4434</v>
      </c>
      <c r="AK1212" s="58">
        <v>2019</v>
      </c>
    </row>
    <row r="1213" spans="19:37" x14ac:dyDescent="0.25">
      <c r="S1213" s="68" t="s">
        <v>3069</v>
      </c>
      <c r="T1213" s="61" t="s">
        <v>3070</v>
      </c>
      <c r="AH1213" s="106">
        <v>43415100</v>
      </c>
      <c r="AI1213" s="106" t="s">
        <v>5676</v>
      </c>
      <c r="AJ1213" s="61" t="s">
        <v>5677</v>
      </c>
      <c r="AK1213" s="58">
        <v>2019</v>
      </c>
    </row>
    <row r="1214" spans="19:37" x14ac:dyDescent="0.25">
      <c r="S1214" s="68" t="s">
        <v>3071</v>
      </c>
      <c r="T1214" s="61" t="s">
        <v>3072</v>
      </c>
      <c r="AH1214" s="106">
        <v>43416000</v>
      </c>
      <c r="AI1214" s="106" t="s">
        <v>5678</v>
      </c>
      <c r="AJ1214" s="61" t="s">
        <v>4434</v>
      </c>
      <c r="AK1214" s="58">
        <v>2019</v>
      </c>
    </row>
    <row r="1215" spans="19:37" x14ac:dyDescent="0.25">
      <c r="S1215" s="68" t="s">
        <v>3073</v>
      </c>
      <c r="T1215" s="61" t="s">
        <v>3074</v>
      </c>
      <c r="AH1215" s="106">
        <v>43416100</v>
      </c>
      <c r="AI1215" s="106" t="s">
        <v>5678</v>
      </c>
      <c r="AJ1215" s="61" t="s">
        <v>5679</v>
      </c>
      <c r="AK1215" s="58">
        <v>2019</v>
      </c>
    </row>
    <row r="1216" spans="19:37" x14ac:dyDescent="0.25">
      <c r="S1216" s="68" t="s">
        <v>3217</v>
      </c>
      <c r="T1216" s="61" t="s">
        <v>3218</v>
      </c>
      <c r="AH1216" s="106">
        <v>43417000</v>
      </c>
      <c r="AI1216" s="106" t="s">
        <v>4179</v>
      </c>
      <c r="AJ1216" s="61" t="s">
        <v>4434</v>
      </c>
      <c r="AK1216" s="58">
        <v>2019</v>
      </c>
    </row>
    <row r="1217" spans="19:37" x14ac:dyDescent="0.25">
      <c r="S1217" s="68" t="s">
        <v>3215</v>
      </c>
      <c r="T1217" s="61" t="s">
        <v>3216</v>
      </c>
      <c r="AH1217" s="106">
        <v>43417100</v>
      </c>
      <c r="AI1217" s="106" t="s">
        <v>4179</v>
      </c>
      <c r="AJ1217" s="61" t="s">
        <v>5680</v>
      </c>
      <c r="AK1217" s="58">
        <v>2019</v>
      </c>
    </row>
    <row r="1218" spans="19:37" x14ac:dyDescent="0.25">
      <c r="S1218" s="68" t="s">
        <v>3243</v>
      </c>
      <c r="T1218" s="61" t="s">
        <v>3244</v>
      </c>
      <c r="AH1218" s="106">
        <v>43418000</v>
      </c>
      <c r="AI1218" s="106" t="s">
        <v>5681</v>
      </c>
      <c r="AJ1218" s="61" t="s">
        <v>4434</v>
      </c>
      <c r="AK1218" s="58">
        <v>2019</v>
      </c>
    </row>
    <row r="1219" spans="19:37" x14ac:dyDescent="0.25">
      <c r="S1219" s="68" t="s">
        <v>3221</v>
      </c>
      <c r="T1219" s="61" t="s">
        <v>3222</v>
      </c>
      <c r="AH1219" s="106">
        <v>43418100</v>
      </c>
      <c r="AI1219" s="106" t="s">
        <v>5681</v>
      </c>
      <c r="AJ1219" s="61" t="s">
        <v>5682</v>
      </c>
      <c r="AK1219" s="58">
        <v>2019</v>
      </c>
    </row>
    <row r="1220" spans="19:37" x14ac:dyDescent="0.25">
      <c r="S1220" s="68" t="s">
        <v>2681</v>
      </c>
      <c r="T1220" s="61" t="s">
        <v>2682</v>
      </c>
      <c r="AH1220" s="106">
        <v>43419000</v>
      </c>
      <c r="AI1220" s="106" t="s">
        <v>5683</v>
      </c>
      <c r="AJ1220" s="61" t="s">
        <v>4434</v>
      </c>
      <c r="AK1220" s="58">
        <v>2019</v>
      </c>
    </row>
    <row r="1221" spans="19:37" x14ac:dyDescent="0.25">
      <c r="S1221" s="68" t="s">
        <v>1431</v>
      </c>
      <c r="T1221" s="61" t="s">
        <v>1432</v>
      </c>
      <c r="AH1221" s="106">
        <v>43419900</v>
      </c>
      <c r="AI1221" s="106" t="s">
        <v>5684</v>
      </c>
      <c r="AJ1221" s="61" t="s">
        <v>5685</v>
      </c>
      <c r="AK1221" s="58">
        <v>2019</v>
      </c>
    </row>
    <row r="1222" spans="19:37" x14ac:dyDescent="0.25">
      <c r="S1222" s="68" t="s">
        <v>2769</v>
      </c>
      <c r="T1222" s="61" t="s">
        <v>2770</v>
      </c>
      <c r="AH1222" s="106">
        <v>43500000</v>
      </c>
      <c r="AI1222" s="106" t="s">
        <v>5686</v>
      </c>
      <c r="AJ1222" s="61" t="s">
        <v>4434</v>
      </c>
      <c r="AK1222" s="58">
        <v>2019</v>
      </c>
    </row>
    <row r="1223" spans="19:37" x14ac:dyDescent="0.25">
      <c r="S1223" s="68" t="s">
        <v>2771</v>
      </c>
      <c r="T1223" s="61" t="s">
        <v>2772</v>
      </c>
      <c r="AH1223" s="106">
        <v>43501000</v>
      </c>
      <c r="AI1223" s="106" t="s">
        <v>4180</v>
      </c>
      <c r="AJ1223" s="61" t="s">
        <v>4434</v>
      </c>
      <c r="AK1223" s="58">
        <v>2019</v>
      </c>
    </row>
    <row r="1224" spans="19:37" x14ac:dyDescent="0.25">
      <c r="S1224" s="68" t="s">
        <v>3161</v>
      </c>
      <c r="T1224" s="61" t="s">
        <v>3162</v>
      </c>
      <c r="AH1224" s="106">
        <v>43501100</v>
      </c>
      <c r="AI1224" s="106" t="s">
        <v>4180</v>
      </c>
      <c r="AJ1224" s="61" t="s">
        <v>5687</v>
      </c>
      <c r="AK1224" s="58">
        <v>2019</v>
      </c>
    </row>
    <row r="1225" spans="19:37" x14ac:dyDescent="0.25">
      <c r="S1225" s="68" t="s">
        <v>3163</v>
      </c>
      <c r="T1225" s="61" t="s">
        <v>3164</v>
      </c>
      <c r="AH1225" s="106">
        <v>43501101</v>
      </c>
      <c r="AI1225" s="106" t="s">
        <v>4181</v>
      </c>
      <c r="AJ1225" s="61" t="s">
        <v>5688</v>
      </c>
      <c r="AK1225" s="58">
        <v>2019</v>
      </c>
    </row>
    <row r="1226" spans="19:37" x14ac:dyDescent="0.25">
      <c r="S1226" s="68" t="s">
        <v>2773</v>
      </c>
      <c r="T1226" s="61" t="s">
        <v>2774</v>
      </c>
      <c r="AH1226" s="106">
        <v>43502000</v>
      </c>
      <c r="AI1226" s="106" t="s">
        <v>5689</v>
      </c>
      <c r="AJ1226" s="61" t="s">
        <v>4434</v>
      </c>
      <c r="AK1226" s="58">
        <v>2019</v>
      </c>
    </row>
    <row r="1227" spans="19:37" x14ac:dyDescent="0.25">
      <c r="S1227" s="68" t="s">
        <v>3141</v>
      </c>
      <c r="T1227" s="61" t="s">
        <v>3142</v>
      </c>
      <c r="AH1227" s="106">
        <v>43502100</v>
      </c>
      <c r="AI1227" s="106" t="s">
        <v>5689</v>
      </c>
      <c r="AJ1227" s="61" t="s">
        <v>5690</v>
      </c>
      <c r="AK1227" s="58">
        <v>2019</v>
      </c>
    </row>
    <row r="1228" spans="19:37" x14ac:dyDescent="0.25">
      <c r="S1228" s="68" t="s">
        <v>3137</v>
      </c>
      <c r="T1228" s="61" t="s">
        <v>3138</v>
      </c>
      <c r="AH1228" s="106">
        <v>43503000</v>
      </c>
      <c r="AI1228" s="106" t="s">
        <v>5691</v>
      </c>
      <c r="AJ1228" s="61" t="s">
        <v>4434</v>
      </c>
      <c r="AK1228" s="58">
        <v>2019</v>
      </c>
    </row>
    <row r="1229" spans="19:37" x14ac:dyDescent="0.25">
      <c r="S1229" s="68" t="s">
        <v>3211</v>
      </c>
      <c r="T1229" s="61" t="s">
        <v>3212</v>
      </c>
      <c r="AH1229" s="106">
        <v>43503100</v>
      </c>
      <c r="AI1229" s="106" t="s">
        <v>5692</v>
      </c>
      <c r="AJ1229" s="61" t="s">
        <v>5693</v>
      </c>
      <c r="AK1229" s="58">
        <v>2019</v>
      </c>
    </row>
    <row r="1230" spans="19:37" x14ac:dyDescent="0.25">
      <c r="S1230" s="68" t="s">
        <v>3139</v>
      </c>
      <c r="T1230" s="61" t="s">
        <v>3140</v>
      </c>
      <c r="AH1230" s="106">
        <v>43503200</v>
      </c>
      <c r="AI1230" s="106" t="s">
        <v>4182</v>
      </c>
      <c r="AJ1230" s="61" t="s">
        <v>5694</v>
      </c>
      <c r="AK1230" s="58">
        <v>2019</v>
      </c>
    </row>
    <row r="1231" spans="19:37" x14ac:dyDescent="0.25">
      <c r="S1231" s="68" t="s">
        <v>3123</v>
      </c>
      <c r="T1231" s="61" t="s">
        <v>3124</v>
      </c>
      <c r="AH1231" s="106">
        <v>43504000</v>
      </c>
      <c r="AI1231" s="106" t="s">
        <v>5695</v>
      </c>
      <c r="AJ1231" s="61" t="s">
        <v>4434</v>
      </c>
      <c r="AK1231" s="58">
        <v>2019</v>
      </c>
    </row>
    <row r="1232" spans="19:37" x14ac:dyDescent="0.25">
      <c r="S1232" s="68" t="s">
        <v>3125</v>
      </c>
      <c r="T1232" s="61" t="s">
        <v>3126</v>
      </c>
      <c r="AH1232" s="106">
        <v>43504100</v>
      </c>
      <c r="AI1232" s="106" t="s">
        <v>5695</v>
      </c>
      <c r="AJ1232" s="61" t="s">
        <v>5696</v>
      </c>
      <c r="AK1232" s="58">
        <v>2019</v>
      </c>
    </row>
    <row r="1233" spans="19:37" x14ac:dyDescent="0.25">
      <c r="S1233" s="68" t="s">
        <v>3127</v>
      </c>
      <c r="T1233" s="61" t="s">
        <v>3128</v>
      </c>
      <c r="AH1233" s="106">
        <v>43505000</v>
      </c>
      <c r="AI1233" s="106" t="s">
        <v>5697</v>
      </c>
      <c r="AJ1233" s="61" t="s">
        <v>4434</v>
      </c>
      <c r="AK1233" s="58">
        <v>2019</v>
      </c>
    </row>
    <row r="1234" spans="19:37" x14ac:dyDescent="0.25">
      <c r="S1234" s="68" t="s">
        <v>3143</v>
      </c>
      <c r="T1234" s="61" t="s">
        <v>3144</v>
      </c>
      <c r="AH1234" s="106">
        <v>43505100</v>
      </c>
      <c r="AI1234" s="106" t="s">
        <v>5698</v>
      </c>
      <c r="AJ1234" s="61" t="s">
        <v>5699</v>
      </c>
      <c r="AK1234" s="58">
        <v>2019</v>
      </c>
    </row>
    <row r="1235" spans="19:37" x14ac:dyDescent="0.25">
      <c r="S1235" s="68" t="s">
        <v>3129</v>
      </c>
      <c r="T1235" s="61" t="s">
        <v>3130</v>
      </c>
      <c r="AH1235" s="106">
        <v>43505200</v>
      </c>
      <c r="AI1235" s="106" t="s">
        <v>5700</v>
      </c>
      <c r="AJ1235" s="61" t="s">
        <v>5701</v>
      </c>
      <c r="AK1235" s="58">
        <v>2019</v>
      </c>
    </row>
    <row r="1236" spans="19:37" x14ac:dyDescent="0.25">
      <c r="S1236" s="68" t="s">
        <v>2103</v>
      </c>
      <c r="T1236" s="61" t="s">
        <v>2104</v>
      </c>
      <c r="AH1236" s="106">
        <v>43505300</v>
      </c>
      <c r="AI1236" s="106" t="s">
        <v>5702</v>
      </c>
      <c r="AJ1236" s="61" t="s">
        <v>5703</v>
      </c>
      <c r="AK1236" s="58">
        <v>2019</v>
      </c>
    </row>
    <row r="1237" spans="19:37" x14ac:dyDescent="0.25">
      <c r="S1237" s="68" t="s">
        <v>2105</v>
      </c>
      <c r="T1237" s="61" t="s">
        <v>2106</v>
      </c>
      <c r="AH1237" s="106">
        <v>43506000</v>
      </c>
      <c r="AI1237" s="106" t="s">
        <v>4183</v>
      </c>
      <c r="AJ1237" s="61" t="s">
        <v>4434</v>
      </c>
      <c r="AK1237" s="58">
        <v>2019</v>
      </c>
    </row>
    <row r="1238" spans="19:37" x14ac:dyDescent="0.25">
      <c r="S1238" s="68" t="s">
        <v>3225</v>
      </c>
      <c r="T1238" s="61" t="s">
        <v>3226</v>
      </c>
      <c r="AH1238" s="106">
        <v>43506100</v>
      </c>
      <c r="AI1238" s="106" t="s">
        <v>4183</v>
      </c>
      <c r="AJ1238" s="61" t="s">
        <v>5704</v>
      </c>
      <c r="AK1238" s="58">
        <v>2019</v>
      </c>
    </row>
    <row r="1239" spans="19:37" x14ac:dyDescent="0.25">
      <c r="S1239" s="68" t="s">
        <v>3051</v>
      </c>
      <c r="T1239" s="61" t="s">
        <v>3052</v>
      </c>
      <c r="AH1239" s="106">
        <v>43507000</v>
      </c>
      <c r="AI1239" s="106" t="s">
        <v>5705</v>
      </c>
      <c r="AJ1239" s="61" t="s">
        <v>4434</v>
      </c>
      <c r="AK1239" s="58">
        <v>2019</v>
      </c>
    </row>
    <row r="1240" spans="19:37" x14ac:dyDescent="0.25">
      <c r="S1240" s="68" t="s">
        <v>3315</v>
      </c>
      <c r="T1240" s="61" t="s">
        <v>3316</v>
      </c>
      <c r="AH1240" s="106">
        <v>43507100</v>
      </c>
      <c r="AI1240" s="106" t="s">
        <v>5705</v>
      </c>
      <c r="AJ1240" s="61" t="s">
        <v>5706</v>
      </c>
      <c r="AK1240" s="58">
        <v>2019</v>
      </c>
    </row>
    <row r="1241" spans="19:37" x14ac:dyDescent="0.25">
      <c r="S1241" s="68" t="s">
        <v>2107</v>
      </c>
      <c r="T1241" s="61" t="s">
        <v>2108</v>
      </c>
      <c r="AH1241" s="106">
        <v>43508100</v>
      </c>
      <c r="AI1241" s="106" t="s">
        <v>5707</v>
      </c>
      <c r="AJ1241" s="61" t="s">
        <v>5708</v>
      </c>
      <c r="AK1241" s="58">
        <v>2010</v>
      </c>
    </row>
    <row r="1242" spans="19:37" x14ac:dyDescent="0.25">
      <c r="S1242" s="68" t="s">
        <v>3131</v>
      </c>
      <c r="T1242" s="61" t="s">
        <v>3132</v>
      </c>
      <c r="AH1242" s="106">
        <v>43508101</v>
      </c>
      <c r="AI1242" s="106" t="s">
        <v>5709</v>
      </c>
      <c r="AJ1242" s="61" t="s">
        <v>5710</v>
      </c>
      <c r="AK1242" s="58">
        <v>2010</v>
      </c>
    </row>
    <row r="1243" spans="19:37" x14ac:dyDescent="0.25">
      <c r="S1243" s="68" t="s">
        <v>3213</v>
      </c>
      <c r="T1243" s="61" t="s">
        <v>3214</v>
      </c>
      <c r="AH1243" s="106">
        <v>43508102</v>
      </c>
      <c r="AI1243" s="106" t="s">
        <v>5711</v>
      </c>
      <c r="AJ1243" s="61" t="s">
        <v>5712</v>
      </c>
      <c r="AK1243" s="58">
        <v>2010</v>
      </c>
    </row>
    <row r="1244" spans="19:37" x14ac:dyDescent="0.25">
      <c r="S1244" s="68" t="s">
        <v>3133</v>
      </c>
      <c r="T1244" s="61" t="s">
        <v>3134</v>
      </c>
      <c r="AH1244" s="106">
        <v>43508103</v>
      </c>
      <c r="AI1244" s="106" t="s">
        <v>5713</v>
      </c>
      <c r="AJ1244" s="61" t="s">
        <v>5714</v>
      </c>
      <c r="AK1244" s="58">
        <v>2010</v>
      </c>
    </row>
    <row r="1245" spans="19:37" x14ac:dyDescent="0.25">
      <c r="S1245" s="68" t="s">
        <v>3135</v>
      </c>
      <c r="T1245" s="61" t="s">
        <v>3136</v>
      </c>
      <c r="AH1245" s="106">
        <v>43508104</v>
      </c>
      <c r="AI1245" s="106" t="s">
        <v>5715</v>
      </c>
      <c r="AJ1245" s="61" t="s">
        <v>5716</v>
      </c>
      <c r="AK1245" s="58">
        <v>2010</v>
      </c>
    </row>
    <row r="1246" spans="19:37" x14ac:dyDescent="0.25">
      <c r="S1246" s="68" t="s">
        <v>2109</v>
      </c>
      <c r="T1246" s="61" t="s">
        <v>2110</v>
      </c>
      <c r="AH1246" s="106">
        <v>43511000</v>
      </c>
      <c r="AI1246" s="106" t="s">
        <v>5717</v>
      </c>
      <c r="AJ1246" s="61" t="s">
        <v>4434</v>
      </c>
      <c r="AK1246" s="58">
        <v>2019</v>
      </c>
    </row>
    <row r="1247" spans="19:37" x14ac:dyDescent="0.25">
      <c r="S1247" s="68" t="s">
        <v>917</v>
      </c>
      <c r="T1247" s="61" t="s">
        <v>918</v>
      </c>
      <c r="AH1247" s="106">
        <v>43511100</v>
      </c>
      <c r="AI1247" s="106" t="s">
        <v>5717</v>
      </c>
      <c r="AJ1247" s="61" t="s">
        <v>5718</v>
      </c>
      <c r="AK1247" s="58">
        <v>2019</v>
      </c>
    </row>
    <row r="1248" spans="19:37" x14ac:dyDescent="0.25">
      <c r="S1248" s="68" t="s">
        <v>2111</v>
      </c>
      <c r="T1248" s="61" t="s">
        <v>2112</v>
      </c>
      <c r="AH1248" s="106">
        <v>43600000</v>
      </c>
      <c r="AI1248" s="106" t="s">
        <v>5719</v>
      </c>
      <c r="AJ1248" s="61" t="s">
        <v>4434</v>
      </c>
      <c r="AK1248" s="58">
        <v>2019</v>
      </c>
    </row>
    <row r="1249" spans="19:37" x14ac:dyDescent="0.25">
      <c r="S1249" s="68" t="s">
        <v>2113</v>
      </c>
      <c r="T1249" s="61" t="s">
        <v>2114</v>
      </c>
      <c r="AH1249" s="106">
        <v>43601000</v>
      </c>
      <c r="AI1249" s="106" t="s">
        <v>5719</v>
      </c>
      <c r="AJ1249" s="61" t="s">
        <v>4434</v>
      </c>
      <c r="AK1249" s="58">
        <v>2019</v>
      </c>
    </row>
    <row r="1250" spans="19:37" x14ac:dyDescent="0.25">
      <c r="S1250" s="68" t="s">
        <v>2115</v>
      </c>
      <c r="T1250" s="61" t="s">
        <v>2116</v>
      </c>
      <c r="AH1250" s="106">
        <v>43601100</v>
      </c>
      <c r="AI1250" s="106" t="s">
        <v>4184</v>
      </c>
      <c r="AJ1250" s="61" t="s">
        <v>5720</v>
      </c>
      <c r="AK1250" s="58">
        <v>2019</v>
      </c>
    </row>
    <row r="1251" spans="19:37" x14ac:dyDescent="0.25">
      <c r="S1251" s="68" t="s">
        <v>2117</v>
      </c>
      <c r="T1251" s="61" t="s">
        <v>2118</v>
      </c>
      <c r="AH1251" s="106">
        <v>43601200</v>
      </c>
      <c r="AI1251" s="106" t="s">
        <v>5721</v>
      </c>
      <c r="AJ1251" s="61" t="s">
        <v>5722</v>
      </c>
      <c r="AK1251" s="58">
        <v>2019</v>
      </c>
    </row>
    <row r="1252" spans="19:37" x14ac:dyDescent="0.25">
      <c r="S1252" s="68" t="s">
        <v>2119</v>
      </c>
      <c r="T1252" s="61" t="s">
        <v>2120</v>
      </c>
      <c r="AH1252" s="106">
        <v>43601300</v>
      </c>
      <c r="AI1252" s="106" t="s">
        <v>5723</v>
      </c>
      <c r="AJ1252" s="61" t="s">
        <v>5724</v>
      </c>
      <c r="AK1252" s="58">
        <v>2019</v>
      </c>
    </row>
    <row r="1253" spans="19:37" x14ac:dyDescent="0.25">
      <c r="S1253" s="68" t="s">
        <v>2121</v>
      </c>
      <c r="T1253" s="61" t="s">
        <v>2122</v>
      </c>
      <c r="AH1253" s="106">
        <v>43601400</v>
      </c>
      <c r="AI1253" s="106" t="s">
        <v>4185</v>
      </c>
      <c r="AJ1253" s="61" t="s">
        <v>5725</v>
      </c>
      <c r="AK1253" s="58">
        <v>2019</v>
      </c>
    </row>
    <row r="1254" spans="19:37" x14ac:dyDescent="0.25">
      <c r="S1254" s="68" t="s">
        <v>2123</v>
      </c>
      <c r="T1254" s="61" t="s">
        <v>2124</v>
      </c>
      <c r="AH1254" s="106">
        <v>43900000</v>
      </c>
      <c r="AI1254" s="106" t="s">
        <v>5726</v>
      </c>
      <c r="AJ1254" s="61" t="s">
        <v>4434</v>
      </c>
      <c r="AK1254" s="58">
        <v>2019</v>
      </c>
    </row>
    <row r="1255" spans="19:37" x14ac:dyDescent="0.25">
      <c r="S1255" s="68" t="s">
        <v>2125</v>
      </c>
      <c r="T1255" s="61" t="s">
        <v>2126</v>
      </c>
      <c r="AH1255" s="106">
        <v>43901100</v>
      </c>
      <c r="AI1255" s="106" t="s">
        <v>4186</v>
      </c>
      <c r="AJ1255" s="61" t="s">
        <v>5727</v>
      </c>
      <c r="AK1255" s="58">
        <v>2010</v>
      </c>
    </row>
    <row r="1256" spans="19:37" x14ac:dyDescent="0.25">
      <c r="S1256" s="68" t="s">
        <v>2127</v>
      </c>
      <c r="T1256" s="61" t="s">
        <v>2128</v>
      </c>
      <c r="AH1256" s="106">
        <v>43902000</v>
      </c>
      <c r="AI1256" s="106" t="s">
        <v>5728</v>
      </c>
      <c r="AJ1256" s="61" t="s">
        <v>4434</v>
      </c>
      <c r="AK1256" s="58">
        <v>2019</v>
      </c>
    </row>
    <row r="1257" spans="19:37" x14ac:dyDescent="0.25">
      <c r="S1257" s="68" t="s">
        <v>2129</v>
      </c>
      <c r="T1257" s="61" t="s">
        <v>2130</v>
      </c>
      <c r="AH1257" s="106">
        <v>43902100</v>
      </c>
      <c r="AI1257" s="106" t="s">
        <v>4187</v>
      </c>
      <c r="AJ1257" s="61" t="s">
        <v>5729</v>
      </c>
      <c r="AK1257" s="58">
        <v>2019</v>
      </c>
    </row>
    <row r="1258" spans="19:37" x14ac:dyDescent="0.25">
      <c r="S1258" s="68" t="s">
        <v>2131</v>
      </c>
      <c r="T1258" s="61" t="s">
        <v>2132</v>
      </c>
      <c r="AH1258" s="106">
        <v>43902200</v>
      </c>
      <c r="AI1258" s="106" t="s">
        <v>4188</v>
      </c>
      <c r="AJ1258" s="61" t="s">
        <v>5730</v>
      </c>
      <c r="AK1258" s="58">
        <v>2019</v>
      </c>
    </row>
    <row r="1259" spans="19:37" x14ac:dyDescent="0.25">
      <c r="S1259" s="68" t="s">
        <v>3117</v>
      </c>
      <c r="T1259" s="61" t="s">
        <v>3118</v>
      </c>
      <c r="AH1259" s="106">
        <v>43903000</v>
      </c>
      <c r="AI1259" s="106" t="s">
        <v>4189</v>
      </c>
      <c r="AJ1259" s="61" t="s">
        <v>4434</v>
      </c>
      <c r="AK1259" s="58">
        <v>2019</v>
      </c>
    </row>
    <row r="1260" spans="19:37" x14ac:dyDescent="0.25">
      <c r="S1260" s="68" t="s">
        <v>3119</v>
      </c>
      <c r="T1260" s="61" t="s">
        <v>3120</v>
      </c>
      <c r="AH1260" s="106">
        <v>43903100</v>
      </c>
      <c r="AI1260" s="106" t="s">
        <v>4189</v>
      </c>
      <c r="AJ1260" s="61" t="s">
        <v>5731</v>
      </c>
      <c r="AK1260" s="58">
        <v>2019</v>
      </c>
    </row>
    <row r="1261" spans="19:37" x14ac:dyDescent="0.25">
      <c r="S1261" s="68" t="s">
        <v>2133</v>
      </c>
      <c r="T1261" s="61" t="s">
        <v>2134</v>
      </c>
      <c r="AH1261" s="106">
        <v>43904000</v>
      </c>
      <c r="AI1261" s="106" t="s">
        <v>5732</v>
      </c>
      <c r="AJ1261" s="61" t="s">
        <v>4434</v>
      </c>
      <c r="AK1261" s="58">
        <v>2019</v>
      </c>
    </row>
    <row r="1262" spans="19:37" x14ac:dyDescent="0.25">
      <c r="S1262" s="68" t="s">
        <v>2135</v>
      </c>
      <c r="T1262" s="61" t="s">
        <v>2136</v>
      </c>
      <c r="AH1262" s="106">
        <v>43904100</v>
      </c>
      <c r="AI1262" s="106" t="s">
        <v>5732</v>
      </c>
      <c r="AJ1262" s="61" t="s">
        <v>5733</v>
      </c>
      <c r="AK1262" s="58">
        <v>2019</v>
      </c>
    </row>
    <row r="1263" spans="19:37" x14ac:dyDescent="0.25">
      <c r="S1263" s="68" t="s">
        <v>919</v>
      </c>
      <c r="T1263" s="61" t="s">
        <v>920</v>
      </c>
      <c r="AH1263" s="106">
        <v>43904101</v>
      </c>
      <c r="AI1263" s="106" t="s">
        <v>4190</v>
      </c>
      <c r="AJ1263" s="61" t="s">
        <v>5734</v>
      </c>
      <c r="AK1263" s="58">
        <v>2010</v>
      </c>
    </row>
    <row r="1264" spans="19:37" x14ac:dyDescent="0.25">
      <c r="S1264" s="68" t="s">
        <v>2137</v>
      </c>
      <c r="T1264" s="61" t="s">
        <v>2138</v>
      </c>
      <c r="AH1264" s="106">
        <v>43904102</v>
      </c>
      <c r="AI1264" s="106" t="s">
        <v>4191</v>
      </c>
      <c r="AJ1264" s="61" t="s">
        <v>5735</v>
      </c>
      <c r="AK1264" s="58">
        <v>2010</v>
      </c>
    </row>
    <row r="1265" spans="19:37" x14ac:dyDescent="0.25">
      <c r="S1265" s="68" t="s">
        <v>3121</v>
      </c>
      <c r="T1265" s="61" t="s">
        <v>3122</v>
      </c>
      <c r="AH1265" s="106">
        <v>43905000</v>
      </c>
      <c r="AI1265" s="106" t="s">
        <v>5736</v>
      </c>
      <c r="AJ1265" s="61" t="s">
        <v>4434</v>
      </c>
      <c r="AK1265" s="58">
        <v>2019</v>
      </c>
    </row>
    <row r="1266" spans="19:37" x14ac:dyDescent="0.25">
      <c r="S1266" s="68" t="s">
        <v>2139</v>
      </c>
      <c r="T1266" s="61" t="s">
        <v>2140</v>
      </c>
      <c r="AH1266" s="106">
        <v>43905100</v>
      </c>
      <c r="AI1266" s="106" t="s">
        <v>5736</v>
      </c>
      <c r="AJ1266" s="61" t="s">
        <v>5737</v>
      </c>
      <c r="AK1266" s="58">
        <v>2019</v>
      </c>
    </row>
    <row r="1267" spans="19:37" x14ac:dyDescent="0.25">
      <c r="S1267" s="68" t="s">
        <v>2141</v>
      </c>
      <c r="T1267" s="61" t="s">
        <v>2142</v>
      </c>
      <c r="AH1267" s="106">
        <v>43906000</v>
      </c>
      <c r="AI1267" s="106" t="s">
        <v>4192</v>
      </c>
      <c r="AJ1267" s="61" t="s">
        <v>4434</v>
      </c>
      <c r="AK1267" s="58">
        <v>2019</v>
      </c>
    </row>
    <row r="1268" spans="19:37" x14ac:dyDescent="0.25">
      <c r="S1268" s="68" t="s">
        <v>2143</v>
      </c>
      <c r="T1268" s="61" t="s">
        <v>2144</v>
      </c>
      <c r="AH1268" s="106">
        <v>43906100</v>
      </c>
      <c r="AI1268" s="106" t="s">
        <v>4192</v>
      </c>
      <c r="AJ1268" s="61" t="s">
        <v>5738</v>
      </c>
      <c r="AK1268" s="58">
        <v>2019</v>
      </c>
    </row>
    <row r="1269" spans="19:37" x14ac:dyDescent="0.25">
      <c r="S1269" s="68" t="s">
        <v>3179</v>
      </c>
      <c r="T1269" s="61" t="s">
        <v>3180</v>
      </c>
      <c r="AH1269" s="106">
        <v>43907000</v>
      </c>
      <c r="AI1269" s="106" t="s">
        <v>5739</v>
      </c>
      <c r="AJ1269" s="61" t="s">
        <v>4434</v>
      </c>
      <c r="AK1269" s="58">
        <v>2019</v>
      </c>
    </row>
    <row r="1270" spans="19:37" x14ac:dyDescent="0.25">
      <c r="S1270" s="68" t="s">
        <v>3219</v>
      </c>
      <c r="T1270" s="61" t="s">
        <v>3220</v>
      </c>
      <c r="AH1270" s="106">
        <v>43907100</v>
      </c>
      <c r="AI1270" s="106" t="s">
        <v>5739</v>
      </c>
      <c r="AJ1270" s="61" t="s">
        <v>5740</v>
      </c>
      <c r="AK1270" s="58">
        <v>2019</v>
      </c>
    </row>
    <row r="1271" spans="19:37" x14ac:dyDescent="0.25">
      <c r="S1271" s="68" t="s">
        <v>3181</v>
      </c>
      <c r="T1271" s="61" t="s">
        <v>3182</v>
      </c>
      <c r="AH1271" s="106">
        <v>43908000</v>
      </c>
      <c r="AI1271" s="106" t="s">
        <v>5741</v>
      </c>
      <c r="AJ1271" s="61" t="s">
        <v>4434</v>
      </c>
      <c r="AK1271" s="58">
        <v>2019</v>
      </c>
    </row>
    <row r="1272" spans="19:37" x14ac:dyDescent="0.25">
      <c r="S1272" s="68" t="s">
        <v>573</v>
      </c>
      <c r="T1272" s="61" t="s">
        <v>574</v>
      </c>
      <c r="AH1272" s="106">
        <v>43908100</v>
      </c>
      <c r="AI1272" s="106" t="s">
        <v>5741</v>
      </c>
      <c r="AJ1272" s="61" t="s">
        <v>5742</v>
      </c>
      <c r="AK1272" s="58">
        <v>2019</v>
      </c>
    </row>
    <row r="1273" spans="19:37" x14ac:dyDescent="0.25">
      <c r="S1273" s="68" t="s">
        <v>575</v>
      </c>
      <c r="T1273" s="61" t="s">
        <v>576</v>
      </c>
      <c r="AH1273" s="106">
        <v>43911000</v>
      </c>
      <c r="AI1273" s="106" t="s">
        <v>4193</v>
      </c>
      <c r="AJ1273" s="61" t="s">
        <v>4434</v>
      </c>
      <c r="AK1273" s="58">
        <v>2019</v>
      </c>
    </row>
    <row r="1274" spans="19:37" x14ac:dyDescent="0.25">
      <c r="S1274" s="68" t="s">
        <v>613</v>
      </c>
      <c r="T1274" s="61" t="s">
        <v>614</v>
      </c>
      <c r="AH1274" s="106">
        <v>43911100</v>
      </c>
      <c r="AI1274" s="106" t="s">
        <v>4193</v>
      </c>
      <c r="AJ1274" s="61" t="s">
        <v>5743</v>
      </c>
      <c r="AK1274" s="58">
        <v>2019</v>
      </c>
    </row>
    <row r="1275" spans="19:37" x14ac:dyDescent="0.25">
      <c r="S1275" s="68" t="s">
        <v>653</v>
      </c>
      <c r="T1275" s="61" t="s">
        <v>654</v>
      </c>
      <c r="AH1275" s="106">
        <v>43911101</v>
      </c>
      <c r="AI1275" s="106" t="s">
        <v>4194</v>
      </c>
      <c r="AJ1275" s="61" t="s">
        <v>4705</v>
      </c>
      <c r="AK1275" s="58">
        <v>2010</v>
      </c>
    </row>
    <row r="1276" spans="19:37" x14ac:dyDescent="0.25">
      <c r="S1276" s="68" t="s">
        <v>3339</v>
      </c>
      <c r="T1276" s="61" t="s">
        <v>3340</v>
      </c>
      <c r="AH1276" s="106">
        <v>43919000</v>
      </c>
      <c r="AI1276" s="106" t="s">
        <v>5744</v>
      </c>
      <c r="AJ1276" s="61" t="s">
        <v>4434</v>
      </c>
      <c r="AK1276" s="58">
        <v>2019</v>
      </c>
    </row>
    <row r="1277" spans="19:37" x14ac:dyDescent="0.25">
      <c r="S1277" s="68" t="s">
        <v>629</v>
      </c>
      <c r="T1277" s="61" t="s">
        <v>630</v>
      </c>
      <c r="AH1277" s="106">
        <v>43919900</v>
      </c>
      <c r="AI1277" s="106" t="s">
        <v>5745</v>
      </c>
      <c r="AJ1277" s="61" t="s">
        <v>5746</v>
      </c>
      <c r="AK1277" s="58">
        <v>2019</v>
      </c>
    </row>
    <row r="1278" spans="19:37" x14ac:dyDescent="0.25">
      <c r="S1278" s="68" t="s">
        <v>1177</v>
      </c>
      <c r="T1278" s="61" t="s">
        <v>1178</v>
      </c>
      <c r="AH1278" s="106">
        <v>45100000</v>
      </c>
      <c r="AI1278" s="106" t="s">
        <v>5747</v>
      </c>
      <c r="AJ1278" s="61" t="s">
        <v>4434</v>
      </c>
      <c r="AK1278" s="58">
        <v>2019</v>
      </c>
    </row>
    <row r="1279" spans="19:37" x14ac:dyDescent="0.25">
      <c r="S1279" s="68" t="s">
        <v>3341</v>
      </c>
      <c r="T1279" s="61" t="s">
        <v>3342</v>
      </c>
      <c r="AH1279" s="106">
        <v>45101000</v>
      </c>
      <c r="AI1279" s="106" t="s">
        <v>5748</v>
      </c>
      <c r="AJ1279" s="61" t="s">
        <v>4434</v>
      </c>
      <c r="AK1279" s="58">
        <v>2019</v>
      </c>
    </row>
    <row r="1280" spans="19:37" x14ac:dyDescent="0.25">
      <c r="S1280" s="68" t="s">
        <v>3319</v>
      </c>
      <c r="T1280" s="61" t="s">
        <v>3320</v>
      </c>
      <c r="AH1280" s="106">
        <v>45101100</v>
      </c>
      <c r="AI1280" s="106" t="s">
        <v>5748</v>
      </c>
      <c r="AJ1280" s="61" t="s">
        <v>5749</v>
      </c>
      <c r="AK1280" s="58">
        <v>2019</v>
      </c>
    </row>
    <row r="1281" spans="19:37" x14ac:dyDescent="0.25">
      <c r="S1281" s="68" t="s">
        <v>659</v>
      </c>
      <c r="T1281" s="61" t="s">
        <v>660</v>
      </c>
      <c r="AH1281" s="106">
        <v>45101105</v>
      </c>
      <c r="AI1281" s="106" t="s">
        <v>4195</v>
      </c>
      <c r="AJ1281" s="61" t="s">
        <v>5750</v>
      </c>
      <c r="AK1281" s="58">
        <v>2010</v>
      </c>
    </row>
    <row r="1282" spans="19:37" x14ac:dyDescent="0.25">
      <c r="S1282" s="68" t="s">
        <v>1161</v>
      </c>
      <c r="T1282" s="61" t="s">
        <v>1162</v>
      </c>
      <c r="AH1282" s="106">
        <v>45101106</v>
      </c>
      <c r="AI1282" s="106" t="s">
        <v>4196</v>
      </c>
      <c r="AJ1282" s="61" t="s">
        <v>5751</v>
      </c>
      <c r="AK1282" s="58">
        <v>2010</v>
      </c>
    </row>
    <row r="1283" spans="19:37" x14ac:dyDescent="0.25">
      <c r="S1283" s="68" t="s">
        <v>1333</v>
      </c>
      <c r="T1283" s="61" t="s">
        <v>1334</v>
      </c>
      <c r="AH1283" s="106">
        <v>45101107</v>
      </c>
      <c r="AI1283" s="106" t="s">
        <v>4197</v>
      </c>
      <c r="AJ1283" s="61" t="s">
        <v>5752</v>
      </c>
      <c r="AK1283" s="58">
        <v>2010</v>
      </c>
    </row>
    <row r="1284" spans="19:37" x14ac:dyDescent="0.25">
      <c r="S1284" s="68" t="s">
        <v>587</v>
      </c>
      <c r="T1284" s="61" t="s">
        <v>588</v>
      </c>
      <c r="AH1284" s="106">
        <v>45101108</v>
      </c>
      <c r="AI1284" s="106" t="s">
        <v>4198</v>
      </c>
      <c r="AJ1284" s="61" t="s">
        <v>5753</v>
      </c>
      <c r="AK1284" s="58">
        <v>2010</v>
      </c>
    </row>
    <row r="1285" spans="19:37" x14ac:dyDescent="0.25">
      <c r="S1285" s="68" t="s">
        <v>1391</v>
      </c>
      <c r="T1285" s="61" t="s">
        <v>1392</v>
      </c>
      <c r="AH1285" s="106">
        <v>45200000</v>
      </c>
      <c r="AI1285" s="106" t="s">
        <v>5754</v>
      </c>
      <c r="AJ1285" s="61" t="s">
        <v>4434</v>
      </c>
      <c r="AK1285" s="58">
        <v>2019</v>
      </c>
    </row>
    <row r="1286" spans="19:37" x14ac:dyDescent="0.25">
      <c r="S1286" s="68" t="s">
        <v>1403</v>
      </c>
      <c r="T1286" s="61" t="s">
        <v>1404</v>
      </c>
      <c r="AH1286" s="106">
        <v>45201000</v>
      </c>
      <c r="AI1286" s="106" t="s">
        <v>4199</v>
      </c>
      <c r="AJ1286" s="61" t="s">
        <v>4434</v>
      </c>
      <c r="AK1286" s="58">
        <v>2019</v>
      </c>
    </row>
    <row r="1287" spans="19:37" x14ac:dyDescent="0.25">
      <c r="S1287" s="68" t="s">
        <v>1419</v>
      </c>
      <c r="T1287" s="61" t="s">
        <v>1420</v>
      </c>
      <c r="AH1287" s="106">
        <v>45201100</v>
      </c>
      <c r="AI1287" s="106" t="s">
        <v>4199</v>
      </c>
      <c r="AJ1287" s="61" t="s">
        <v>5755</v>
      </c>
      <c r="AK1287" s="58">
        <v>2019</v>
      </c>
    </row>
    <row r="1288" spans="19:37" x14ac:dyDescent="0.25">
      <c r="S1288" s="68" t="s">
        <v>1405</v>
      </c>
      <c r="T1288" s="61" t="s">
        <v>1406</v>
      </c>
      <c r="AH1288" s="106">
        <v>45202000</v>
      </c>
      <c r="AI1288" s="106" t="s">
        <v>4200</v>
      </c>
      <c r="AJ1288" s="61" t="s">
        <v>4434</v>
      </c>
      <c r="AK1288" s="58">
        <v>2019</v>
      </c>
    </row>
    <row r="1289" spans="19:37" x14ac:dyDescent="0.25">
      <c r="S1289" s="68" t="s">
        <v>637</v>
      </c>
      <c r="T1289" s="61" t="s">
        <v>638</v>
      </c>
      <c r="AH1289" s="106">
        <v>45202100</v>
      </c>
      <c r="AI1289" s="106" t="s">
        <v>4200</v>
      </c>
      <c r="AJ1289" s="61" t="s">
        <v>5756</v>
      </c>
      <c r="AK1289" s="58">
        <v>2019</v>
      </c>
    </row>
    <row r="1290" spans="19:37" x14ac:dyDescent="0.25">
      <c r="S1290" s="68" t="s">
        <v>639</v>
      </c>
      <c r="T1290" s="61" t="s">
        <v>640</v>
      </c>
      <c r="AH1290" s="106">
        <v>45204000</v>
      </c>
      <c r="AI1290" s="106" t="s">
        <v>4201</v>
      </c>
      <c r="AJ1290" s="61" t="s">
        <v>4434</v>
      </c>
      <c r="AK1290" s="58">
        <v>2019</v>
      </c>
    </row>
    <row r="1291" spans="19:37" x14ac:dyDescent="0.25">
      <c r="S1291" s="68" t="s">
        <v>3353</v>
      </c>
      <c r="T1291" s="61" t="s">
        <v>3354</v>
      </c>
      <c r="AH1291" s="106">
        <v>45204100</v>
      </c>
      <c r="AI1291" s="106" t="s">
        <v>4201</v>
      </c>
      <c r="AJ1291" s="61" t="s">
        <v>5757</v>
      </c>
      <c r="AK1291" s="58">
        <v>2019</v>
      </c>
    </row>
    <row r="1292" spans="19:37" x14ac:dyDescent="0.25">
      <c r="S1292" s="68" t="s">
        <v>3355</v>
      </c>
      <c r="T1292" s="61" t="s">
        <v>3356</v>
      </c>
      <c r="AH1292" s="106">
        <v>45209000</v>
      </c>
      <c r="AI1292" s="106" t="s">
        <v>5758</v>
      </c>
      <c r="AJ1292" s="61" t="s">
        <v>4434</v>
      </c>
      <c r="AK1292" s="58">
        <v>2019</v>
      </c>
    </row>
    <row r="1293" spans="19:37" x14ac:dyDescent="0.25">
      <c r="S1293" s="68" t="s">
        <v>3345</v>
      </c>
      <c r="T1293" s="61" t="s">
        <v>3346</v>
      </c>
      <c r="AH1293" s="106">
        <v>45209100</v>
      </c>
      <c r="AI1293" s="106" t="s">
        <v>4202</v>
      </c>
      <c r="AJ1293" s="61" t="s">
        <v>5759</v>
      </c>
      <c r="AK1293" s="58">
        <v>2019</v>
      </c>
    </row>
    <row r="1294" spans="19:37" x14ac:dyDescent="0.25">
      <c r="S1294" s="68" t="s">
        <v>3365</v>
      </c>
      <c r="T1294" s="61" t="s">
        <v>3366</v>
      </c>
      <c r="AH1294" s="106">
        <v>45209200</v>
      </c>
      <c r="AI1294" s="106" t="s">
        <v>5760</v>
      </c>
      <c r="AJ1294" s="61" t="s">
        <v>5761</v>
      </c>
      <c r="AK1294" s="58">
        <v>2019</v>
      </c>
    </row>
    <row r="1295" spans="19:37" x14ac:dyDescent="0.25">
      <c r="S1295" s="68" t="s">
        <v>3343</v>
      </c>
      <c r="T1295" s="61" t="s">
        <v>3344</v>
      </c>
      <c r="AH1295" s="106">
        <v>45209201</v>
      </c>
      <c r="AI1295" s="106" t="s">
        <v>5762</v>
      </c>
      <c r="AJ1295" s="61" t="s">
        <v>5763</v>
      </c>
      <c r="AK1295" s="58">
        <v>2010</v>
      </c>
    </row>
    <row r="1296" spans="19:37" x14ac:dyDescent="0.25">
      <c r="S1296" s="68" t="s">
        <v>3351</v>
      </c>
      <c r="T1296" s="61" t="s">
        <v>3352</v>
      </c>
      <c r="AH1296" s="106">
        <v>45209202</v>
      </c>
      <c r="AI1296" s="106" t="s">
        <v>5764</v>
      </c>
      <c r="AJ1296" s="61" t="s">
        <v>5765</v>
      </c>
      <c r="AK1296" s="58">
        <v>2010</v>
      </c>
    </row>
    <row r="1297" spans="19:37" x14ac:dyDescent="0.25">
      <c r="S1297" s="68" t="s">
        <v>3349</v>
      </c>
      <c r="T1297" s="61" t="s">
        <v>3350</v>
      </c>
      <c r="AH1297" s="106">
        <v>45209300</v>
      </c>
      <c r="AI1297" s="106" t="s">
        <v>5766</v>
      </c>
      <c r="AJ1297" s="61" t="s">
        <v>5767</v>
      </c>
      <c r="AK1297" s="58">
        <v>2019</v>
      </c>
    </row>
    <row r="1298" spans="19:37" x14ac:dyDescent="0.25">
      <c r="S1298" s="68" t="s">
        <v>3347</v>
      </c>
      <c r="T1298" s="61" t="s">
        <v>3348</v>
      </c>
      <c r="AH1298" s="106">
        <v>45209900</v>
      </c>
      <c r="AI1298" s="106" t="s">
        <v>5768</v>
      </c>
      <c r="AJ1298" s="61" t="s">
        <v>5769</v>
      </c>
      <c r="AK1298" s="58">
        <v>2019</v>
      </c>
    </row>
    <row r="1299" spans="19:37" x14ac:dyDescent="0.25">
      <c r="S1299" s="68" t="s">
        <v>1869</v>
      </c>
      <c r="T1299" s="61" t="s">
        <v>1870</v>
      </c>
      <c r="AH1299" s="106">
        <v>45300000</v>
      </c>
      <c r="AI1299" s="106" t="s">
        <v>5770</v>
      </c>
      <c r="AJ1299" s="61" t="s">
        <v>4434</v>
      </c>
      <c r="AK1299" s="58">
        <v>2019</v>
      </c>
    </row>
    <row r="1300" spans="19:37" x14ac:dyDescent="0.25">
      <c r="S1300" s="68" t="s">
        <v>1711</v>
      </c>
      <c r="T1300" s="61" t="s">
        <v>1712</v>
      </c>
      <c r="AH1300" s="106">
        <v>45301100</v>
      </c>
      <c r="AI1300" s="106" t="s">
        <v>4203</v>
      </c>
      <c r="AJ1300" s="61" t="s">
        <v>5771</v>
      </c>
      <c r="AK1300" s="58">
        <v>2010</v>
      </c>
    </row>
    <row r="1301" spans="19:37" x14ac:dyDescent="0.25">
      <c r="S1301" s="68" t="s">
        <v>577</v>
      </c>
      <c r="T1301" s="61" t="s">
        <v>578</v>
      </c>
      <c r="AH1301" s="106">
        <v>45302100</v>
      </c>
      <c r="AI1301" s="106" t="s">
        <v>5772</v>
      </c>
      <c r="AJ1301" s="61" t="s">
        <v>5773</v>
      </c>
      <c r="AK1301" s="58">
        <v>2010</v>
      </c>
    </row>
    <row r="1302" spans="19:37" x14ac:dyDescent="0.25">
      <c r="S1302" s="68" t="s">
        <v>1335</v>
      </c>
      <c r="T1302" s="61" t="s">
        <v>1336</v>
      </c>
      <c r="AH1302" s="106">
        <v>45303000</v>
      </c>
      <c r="AI1302" s="106" t="s">
        <v>5770</v>
      </c>
      <c r="AJ1302" s="61" t="s">
        <v>4434</v>
      </c>
      <c r="AK1302" s="58">
        <v>2019</v>
      </c>
    </row>
    <row r="1303" spans="19:37" x14ac:dyDescent="0.25">
      <c r="S1303" s="68" t="s">
        <v>1337</v>
      </c>
      <c r="T1303" s="61" t="s">
        <v>1338</v>
      </c>
      <c r="AH1303" s="106">
        <v>45303100</v>
      </c>
      <c r="AI1303" s="106" t="s">
        <v>5770</v>
      </c>
      <c r="AJ1303" s="61" t="s">
        <v>5774</v>
      </c>
      <c r="AK1303" s="58">
        <v>2019</v>
      </c>
    </row>
    <row r="1304" spans="19:37" x14ac:dyDescent="0.25">
      <c r="S1304" s="68" t="s">
        <v>583</v>
      </c>
      <c r="T1304" s="61" t="s">
        <v>584</v>
      </c>
      <c r="AH1304" s="106">
        <v>45400000</v>
      </c>
      <c r="AI1304" s="106" t="s">
        <v>5775</v>
      </c>
      <c r="AJ1304" s="61" t="s">
        <v>4434</v>
      </c>
      <c r="AK1304" s="58">
        <v>2019</v>
      </c>
    </row>
    <row r="1305" spans="19:37" x14ac:dyDescent="0.25">
      <c r="S1305" s="68" t="s">
        <v>1417</v>
      </c>
      <c r="T1305" s="61" t="s">
        <v>1418</v>
      </c>
      <c r="AH1305" s="106">
        <v>45401000</v>
      </c>
      <c r="AI1305" s="106" t="s">
        <v>5776</v>
      </c>
      <c r="AJ1305" s="61" t="s">
        <v>4434</v>
      </c>
      <c r="AK1305" s="58">
        <v>2019</v>
      </c>
    </row>
    <row r="1306" spans="19:37" x14ac:dyDescent="0.25">
      <c r="S1306" s="68" t="s">
        <v>1411</v>
      </c>
      <c r="T1306" s="61" t="s">
        <v>1412</v>
      </c>
      <c r="AH1306" s="106">
        <v>45401100</v>
      </c>
      <c r="AI1306" s="106" t="s">
        <v>5776</v>
      </c>
      <c r="AJ1306" s="61" t="s">
        <v>5777</v>
      </c>
      <c r="AK1306" s="58">
        <v>2019</v>
      </c>
    </row>
    <row r="1307" spans="19:37" x14ac:dyDescent="0.25">
      <c r="S1307" s="68" t="s">
        <v>641</v>
      </c>
      <c r="T1307" s="61" t="s">
        <v>642</v>
      </c>
      <c r="AH1307" s="106">
        <v>45402000</v>
      </c>
      <c r="AI1307" s="106" t="s">
        <v>5778</v>
      </c>
      <c r="AJ1307" s="61" t="s">
        <v>4434</v>
      </c>
      <c r="AK1307" s="58">
        <v>2019</v>
      </c>
    </row>
    <row r="1308" spans="19:37" x14ac:dyDescent="0.25">
      <c r="S1308" s="68" t="s">
        <v>1409</v>
      </c>
      <c r="T1308" s="61" t="s">
        <v>1410</v>
      </c>
      <c r="AH1308" s="106">
        <v>45402100</v>
      </c>
      <c r="AI1308" s="106" t="s">
        <v>5779</v>
      </c>
      <c r="AJ1308" s="61" t="s">
        <v>5780</v>
      </c>
      <c r="AK1308" s="58">
        <v>2019</v>
      </c>
    </row>
    <row r="1309" spans="19:37" x14ac:dyDescent="0.25">
      <c r="S1309" s="68" t="s">
        <v>643</v>
      </c>
      <c r="T1309" s="61" t="s">
        <v>644</v>
      </c>
      <c r="AH1309" s="106">
        <v>45402200</v>
      </c>
      <c r="AI1309" s="106" t="s">
        <v>4204</v>
      </c>
      <c r="AJ1309" s="61" t="s">
        <v>5781</v>
      </c>
      <c r="AK1309" s="58">
        <v>2019</v>
      </c>
    </row>
    <row r="1310" spans="19:37" x14ac:dyDescent="0.25">
      <c r="S1310" s="68" t="s">
        <v>647</v>
      </c>
      <c r="T1310" s="61" t="s">
        <v>648</v>
      </c>
      <c r="AH1310" s="106">
        <v>45402300</v>
      </c>
      <c r="AI1310" s="106" t="s">
        <v>5782</v>
      </c>
      <c r="AJ1310" s="61" t="s">
        <v>5783</v>
      </c>
      <c r="AK1310" s="58">
        <v>2019</v>
      </c>
    </row>
    <row r="1311" spans="19:37" x14ac:dyDescent="0.25">
      <c r="S1311" s="68" t="s">
        <v>645</v>
      </c>
      <c r="T1311" s="61" t="s">
        <v>646</v>
      </c>
      <c r="AH1311" s="106">
        <v>45402900</v>
      </c>
      <c r="AI1311" s="106" t="s">
        <v>5784</v>
      </c>
      <c r="AJ1311" s="61" t="s">
        <v>5785</v>
      </c>
      <c r="AK1311" s="58">
        <v>2019</v>
      </c>
    </row>
    <row r="1312" spans="19:37" x14ac:dyDescent="0.25">
      <c r="S1312" s="68" t="s">
        <v>877</v>
      </c>
      <c r="T1312" s="61" t="s">
        <v>878</v>
      </c>
      <c r="AH1312" s="106">
        <v>47100000</v>
      </c>
      <c r="AI1312" s="106" t="s">
        <v>5786</v>
      </c>
      <c r="AJ1312" s="61" t="s">
        <v>4434</v>
      </c>
      <c r="AK1312" s="58">
        <v>2019</v>
      </c>
    </row>
    <row r="1313" spans="19:37" x14ac:dyDescent="0.25">
      <c r="S1313" s="68" t="s">
        <v>1339</v>
      </c>
      <c r="T1313" s="61" t="s">
        <v>1340</v>
      </c>
      <c r="AH1313" s="106">
        <v>47101000</v>
      </c>
      <c r="AI1313" s="106" t="s">
        <v>4205</v>
      </c>
      <c r="AJ1313" s="61" t="s">
        <v>4434</v>
      </c>
      <c r="AK1313" s="58">
        <v>2019</v>
      </c>
    </row>
    <row r="1314" spans="19:37" x14ac:dyDescent="0.25">
      <c r="S1314" s="68" t="s">
        <v>879</v>
      </c>
      <c r="T1314" s="61" t="s">
        <v>880</v>
      </c>
      <c r="AH1314" s="106">
        <v>47101100</v>
      </c>
      <c r="AI1314" s="106" t="s">
        <v>4205</v>
      </c>
      <c r="AJ1314" s="61" t="s">
        <v>5787</v>
      </c>
      <c r="AK1314" s="58">
        <v>2019</v>
      </c>
    </row>
    <row r="1315" spans="19:37" x14ac:dyDescent="0.25">
      <c r="S1315" s="68" t="s">
        <v>881</v>
      </c>
      <c r="T1315" s="61" t="s">
        <v>882</v>
      </c>
      <c r="AH1315" s="106">
        <v>47101103</v>
      </c>
      <c r="AI1315" s="106" t="s">
        <v>4206</v>
      </c>
      <c r="AJ1315" s="61" t="s">
        <v>5788</v>
      </c>
      <c r="AK1315" s="58">
        <v>2019</v>
      </c>
    </row>
    <row r="1316" spans="19:37" x14ac:dyDescent="0.25">
      <c r="S1316" s="68" t="s">
        <v>893</v>
      </c>
      <c r="T1316" s="61" t="s">
        <v>894</v>
      </c>
      <c r="AH1316" s="106">
        <v>47200000</v>
      </c>
      <c r="AI1316" s="106" t="s">
        <v>5789</v>
      </c>
      <c r="AJ1316" s="61" t="s">
        <v>4434</v>
      </c>
      <c r="AK1316" s="58">
        <v>2019</v>
      </c>
    </row>
    <row r="1317" spans="19:37" x14ac:dyDescent="0.25">
      <c r="S1317" s="68" t="s">
        <v>1395</v>
      </c>
      <c r="T1317" s="61" t="s">
        <v>1396</v>
      </c>
      <c r="AH1317" s="106">
        <v>47201000</v>
      </c>
      <c r="AI1317" s="106" t="s">
        <v>4207</v>
      </c>
      <c r="AJ1317" s="61" t="s">
        <v>4434</v>
      </c>
      <c r="AK1317" s="58">
        <v>2019</v>
      </c>
    </row>
    <row r="1318" spans="19:37" x14ac:dyDescent="0.25">
      <c r="S1318" s="68" t="s">
        <v>891</v>
      </c>
      <c r="T1318" s="61" t="s">
        <v>892</v>
      </c>
      <c r="AH1318" s="106">
        <v>47201100</v>
      </c>
      <c r="AI1318" s="106" t="s">
        <v>4207</v>
      </c>
      <c r="AJ1318" s="61" t="s">
        <v>5790</v>
      </c>
      <c r="AK1318" s="58">
        <v>2019</v>
      </c>
    </row>
    <row r="1319" spans="19:37" x14ac:dyDescent="0.25">
      <c r="S1319" s="68" t="s">
        <v>883</v>
      </c>
      <c r="T1319" s="61" t="s">
        <v>884</v>
      </c>
      <c r="AH1319" s="106">
        <v>47202000</v>
      </c>
      <c r="AI1319" s="106" t="s">
        <v>5791</v>
      </c>
      <c r="AJ1319" s="61" t="s">
        <v>4434</v>
      </c>
      <c r="AK1319" s="58">
        <v>2019</v>
      </c>
    </row>
    <row r="1320" spans="19:37" x14ac:dyDescent="0.25">
      <c r="S1320" s="68" t="s">
        <v>1341</v>
      </c>
      <c r="T1320" s="61" t="s">
        <v>1342</v>
      </c>
      <c r="AH1320" s="106">
        <v>47202100</v>
      </c>
      <c r="AI1320" s="106" t="s">
        <v>4208</v>
      </c>
      <c r="AJ1320" s="61" t="s">
        <v>5792</v>
      </c>
      <c r="AK1320" s="58">
        <v>2019</v>
      </c>
    </row>
    <row r="1321" spans="19:37" x14ac:dyDescent="0.25">
      <c r="S1321" s="68" t="s">
        <v>661</v>
      </c>
      <c r="T1321" s="61" t="s">
        <v>662</v>
      </c>
      <c r="AH1321" s="106">
        <v>47202200</v>
      </c>
      <c r="AI1321" s="106" t="s">
        <v>4209</v>
      </c>
      <c r="AJ1321" s="61" t="s">
        <v>5793</v>
      </c>
      <c r="AK1321" s="58">
        <v>2019</v>
      </c>
    </row>
    <row r="1322" spans="19:37" x14ac:dyDescent="0.25">
      <c r="S1322" s="68" t="s">
        <v>663</v>
      </c>
      <c r="T1322" s="61" t="s">
        <v>664</v>
      </c>
      <c r="AH1322" s="106">
        <v>47203000</v>
      </c>
      <c r="AI1322" s="106" t="s">
        <v>5794</v>
      </c>
      <c r="AJ1322" s="61" t="s">
        <v>4434</v>
      </c>
      <c r="AK1322" s="58">
        <v>2019</v>
      </c>
    </row>
    <row r="1323" spans="19:37" x14ac:dyDescent="0.25">
      <c r="S1323" s="68" t="s">
        <v>1383</v>
      </c>
      <c r="T1323" s="61" t="s">
        <v>1384</v>
      </c>
      <c r="AH1323" s="106">
        <v>47203100</v>
      </c>
      <c r="AI1323" s="106" t="s">
        <v>5794</v>
      </c>
      <c r="AJ1323" s="61" t="s">
        <v>5795</v>
      </c>
      <c r="AK1323" s="58">
        <v>2019</v>
      </c>
    </row>
    <row r="1324" spans="19:37" x14ac:dyDescent="0.25">
      <c r="S1324" s="68" t="s">
        <v>1389</v>
      </c>
      <c r="T1324" s="61" t="s">
        <v>1390</v>
      </c>
      <c r="AH1324" s="106">
        <v>47203101</v>
      </c>
      <c r="AI1324" s="106" t="s">
        <v>4210</v>
      </c>
      <c r="AJ1324" s="61" t="s">
        <v>5796</v>
      </c>
      <c r="AK1324" s="58">
        <v>2010</v>
      </c>
    </row>
    <row r="1325" spans="19:37" x14ac:dyDescent="0.25">
      <c r="S1325" s="68" t="s">
        <v>1397</v>
      </c>
      <c r="T1325" s="61" t="s">
        <v>1398</v>
      </c>
      <c r="AH1325" s="106">
        <v>47203102</v>
      </c>
      <c r="AI1325" s="106" t="s">
        <v>4211</v>
      </c>
      <c r="AJ1325" s="61" t="s">
        <v>5797</v>
      </c>
      <c r="AK1325" s="58">
        <v>2010</v>
      </c>
    </row>
    <row r="1326" spans="19:37" x14ac:dyDescent="0.25">
      <c r="S1326" s="68" t="s">
        <v>1385</v>
      </c>
      <c r="T1326" s="61" t="s">
        <v>1386</v>
      </c>
      <c r="AH1326" s="106">
        <v>47204000</v>
      </c>
      <c r="AI1326" s="106" t="s">
        <v>5798</v>
      </c>
      <c r="AJ1326" s="61" t="s">
        <v>4434</v>
      </c>
      <c r="AK1326" s="58">
        <v>2019</v>
      </c>
    </row>
    <row r="1327" spans="19:37" x14ac:dyDescent="0.25">
      <c r="S1327" s="68" t="s">
        <v>579</v>
      </c>
      <c r="T1327" s="61" t="s">
        <v>580</v>
      </c>
      <c r="AH1327" s="106">
        <v>47204100</v>
      </c>
      <c r="AI1327" s="106" t="s">
        <v>4212</v>
      </c>
      <c r="AJ1327" s="61" t="s">
        <v>5799</v>
      </c>
      <c r="AK1327" s="58">
        <v>2019</v>
      </c>
    </row>
    <row r="1328" spans="19:37" x14ac:dyDescent="0.25">
      <c r="S1328" s="68" t="s">
        <v>631</v>
      </c>
      <c r="T1328" s="61" t="s">
        <v>632</v>
      </c>
      <c r="AH1328" s="106">
        <v>47204200</v>
      </c>
      <c r="AI1328" s="106" t="s">
        <v>4213</v>
      </c>
      <c r="AJ1328" s="61" t="s">
        <v>5800</v>
      </c>
      <c r="AK1328" s="58">
        <v>2019</v>
      </c>
    </row>
    <row r="1329" spans="19:37" x14ac:dyDescent="0.25">
      <c r="S1329" s="68" t="s">
        <v>633</v>
      </c>
      <c r="T1329" s="61" t="s">
        <v>634</v>
      </c>
      <c r="AH1329" s="106">
        <v>47204300</v>
      </c>
      <c r="AI1329" s="106" t="s">
        <v>4214</v>
      </c>
      <c r="AJ1329" s="61" t="s">
        <v>5801</v>
      </c>
      <c r="AK1329" s="58">
        <v>2019</v>
      </c>
    </row>
    <row r="1330" spans="19:37" x14ac:dyDescent="0.25">
      <c r="S1330" s="68" t="s">
        <v>635</v>
      </c>
      <c r="T1330" s="61" t="s">
        <v>636</v>
      </c>
      <c r="AH1330" s="106">
        <v>47204400</v>
      </c>
      <c r="AI1330" s="106" t="s">
        <v>5802</v>
      </c>
      <c r="AJ1330" s="61" t="s">
        <v>5803</v>
      </c>
      <c r="AK1330" s="58">
        <v>2019</v>
      </c>
    </row>
    <row r="1331" spans="19:37" x14ac:dyDescent="0.25">
      <c r="S1331" s="68" t="s">
        <v>581</v>
      </c>
      <c r="T1331" s="61" t="s">
        <v>582</v>
      </c>
      <c r="AH1331" s="106">
        <v>47205000</v>
      </c>
      <c r="AI1331" s="106" t="s">
        <v>5804</v>
      </c>
      <c r="AJ1331" s="61" t="s">
        <v>4434</v>
      </c>
      <c r="AK1331" s="58">
        <v>2019</v>
      </c>
    </row>
    <row r="1332" spans="19:37" x14ac:dyDescent="0.25">
      <c r="S1332" s="68" t="s">
        <v>1471</v>
      </c>
      <c r="T1332" s="61" t="s">
        <v>1472</v>
      </c>
      <c r="AH1332" s="106">
        <v>47205100</v>
      </c>
      <c r="AI1332" s="106" t="s">
        <v>4215</v>
      </c>
      <c r="AJ1332" s="61" t="s">
        <v>5805</v>
      </c>
      <c r="AK1332" s="58">
        <v>2019</v>
      </c>
    </row>
    <row r="1333" spans="19:37" x14ac:dyDescent="0.25">
      <c r="S1333" s="68" t="s">
        <v>1413</v>
      </c>
      <c r="T1333" s="61" t="s">
        <v>1414</v>
      </c>
      <c r="AH1333" s="106">
        <v>47205300</v>
      </c>
      <c r="AI1333" s="106" t="s">
        <v>4216</v>
      </c>
      <c r="AJ1333" s="61" t="s">
        <v>5806</v>
      </c>
      <c r="AK1333" s="58">
        <v>2019</v>
      </c>
    </row>
    <row r="1334" spans="19:37" x14ac:dyDescent="0.25">
      <c r="S1334" s="68" t="s">
        <v>597</v>
      </c>
      <c r="T1334" s="61" t="s">
        <v>598</v>
      </c>
      <c r="AH1334" s="106">
        <v>47206000</v>
      </c>
      <c r="AI1334" s="106" t="s">
        <v>5807</v>
      </c>
      <c r="AJ1334" s="61" t="s">
        <v>4434</v>
      </c>
      <c r="AK1334" s="58">
        <v>2019</v>
      </c>
    </row>
    <row r="1335" spans="19:37" x14ac:dyDescent="0.25">
      <c r="S1335" s="68" t="s">
        <v>605</v>
      </c>
      <c r="T1335" s="61" t="s">
        <v>606</v>
      </c>
      <c r="AH1335" s="106">
        <v>47206100</v>
      </c>
      <c r="AI1335" s="106" t="s">
        <v>5807</v>
      </c>
      <c r="AJ1335" s="61" t="s">
        <v>5808</v>
      </c>
      <c r="AK1335" s="58">
        <v>2019</v>
      </c>
    </row>
    <row r="1336" spans="19:37" x14ac:dyDescent="0.25">
      <c r="S1336" s="68" t="s">
        <v>607</v>
      </c>
      <c r="T1336" s="61" t="s">
        <v>608</v>
      </c>
      <c r="AH1336" s="106">
        <v>47207000</v>
      </c>
      <c r="AI1336" s="106" t="s">
        <v>5809</v>
      </c>
      <c r="AJ1336" s="61" t="s">
        <v>4434</v>
      </c>
      <c r="AK1336" s="58">
        <v>2019</v>
      </c>
    </row>
    <row r="1337" spans="19:37" x14ac:dyDescent="0.25">
      <c r="S1337" s="68" t="s">
        <v>609</v>
      </c>
      <c r="T1337" s="61" t="s">
        <v>610</v>
      </c>
      <c r="AH1337" s="106">
        <v>47207100</v>
      </c>
      <c r="AI1337" s="106" t="s">
        <v>4217</v>
      </c>
      <c r="AJ1337" s="61" t="s">
        <v>5810</v>
      </c>
      <c r="AK1337" s="58">
        <v>2019</v>
      </c>
    </row>
    <row r="1338" spans="19:37" x14ac:dyDescent="0.25">
      <c r="S1338" s="68" t="s">
        <v>1165</v>
      </c>
      <c r="T1338" s="61" t="s">
        <v>1166</v>
      </c>
      <c r="AH1338" s="106">
        <v>47207200</v>
      </c>
      <c r="AI1338" s="106" t="s">
        <v>5811</v>
      </c>
      <c r="AJ1338" s="61" t="s">
        <v>5812</v>
      </c>
      <c r="AK1338" s="58">
        <v>2019</v>
      </c>
    </row>
    <row r="1339" spans="19:37" x14ac:dyDescent="0.25">
      <c r="S1339" s="68" t="s">
        <v>1407</v>
      </c>
      <c r="T1339" s="61" t="s">
        <v>1408</v>
      </c>
      <c r="AH1339" s="106">
        <v>47207300</v>
      </c>
      <c r="AI1339" s="106" t="s">
        <v>4218</v>
      </c>
      <c r="AJ1339" s="61" t="s">
        <v>5813</v>
      </c>
      <c r="AK1339" s="58">
        <v>2019</v>
      </c>
    </row>
    <row r="1340" spans="19:37" x14ac:dyDescent="0.25">
      <c r="S1340" s="68" t="s">
        <v>1379</v>
      </c>
      <c r="T1340" s="61" t="s">
        <v>1380</v>
      </c>
      <c r="AH1340" s="106">
        <v>47208000</v>
      </c>
      <c r="AI1340" s="106" t="s">
        <v>5814</v>
      </c>
      <c r="AJ1340" s="61" t="s">
        <v>4434</v>
      </c>
      <c r="AK1340" s="58">
        <v>2019</v>
      </c>
    </row>
    <row r="1341" spans="19:37" x14ac:dyDescent="0.25">
      <c r="S1341" s="68" t="s">
        <v>1367</v>
      </c>
      <c r="T1341" s="61" t="s">
        <v>1368</v>
      </c>
      <c r="AH1341" s="106">
        <v>47208100</v>
      </c>
      <c r="AI1341" s="106" t="s">
        <v>4219</v>
      </c>
      <c r="AJ1341" s="61" t="s">
        <v>5815</v>
      </c>
      <c r="AK1341" s="58">
        <v>2019</v>
      </c>
    </row>
    <row r="1342" spans="19:37" x14ac:dyDescent="0.25">
      <c r="S1342" s="68" t="s">
        <v>1369</v>
      </c>
      <c r="T1342" s="61" t="s">
        <v>1370</v>
      </c>
      <c r="AH1342" s="106">
        <v>47208200</v>
      </c>
      <c r="AI1342" s="106" t="s">
        <v>5816</v>
      </c>
      <c r="AJ1342" s="61" t="s">
        <v>5817</v>
      </c>
      <c r="AK1342" s="58">
        <v>2019</v>
      </c>
    </row>
    <row r="1343" spans="19:37" x14ac:dyDescent="0.25">
      <c r="S1343" s="68" t="s">
        <v>3321</v>
      </c>
      <c r="T1343" s="61" t="s">
        <v>3322</v>
      </c>
      <c r="AH1343" s="106">
        <v>47211000</v>
      </c>
      <c r="AI1343" s="106" t="s">
        <v>4220</v>
      </c>
      <c r="AJ1343" s="61" t="s">
        <v>4434</v>
      </c>
      <c r="AK1343" s="58">
        <v>2019</v>
      </c>
    </row>
    <row r="1344" spans="19:37" x14ac:dyDescent="0.25">
      <c r="S1344" s="68" t="s">
        <v>3323</v>
      </c>
      <c r="T1344" s="61" t="s">
        <v>3324</v>
      </c>
      <c r="AH1344" s="106">
        <v>47211100</v>
      </c>
      <c r="AI1344" s="106" t="s">
        <v>4220</v>
      </c>
      <c r="AJ1344" s="61" t="s">
        <v>5818</v>
      </c>
      <c r="AK1344" s="58">
        <v>2019</v>
      </c>
    </row>
    <row r="1345" spans="19:37" x14ac:dyDescent="0.25">
      <c r="S1345" s="68" t="s">
        <v>1371</v>
      </c>
      <c r="T1345" s="61" t="s">
        <v>1372</v>
      </c>
      <c r="AH1345" s="106">
        <v>47212000</v>
      </c>
      <c r="AI1345" s="106" t="s">
        <v>4221</v>
      </c>
      <c r="AJ1345" s="61" t="s">
        <v>4434</v>
      </c>
      <c r="AK1345" s="58">
        <v>2019</v>
      </c>
    </row>
    <row r="1346" spans="19:37" x14ac:dyDescent="0.25">
      <c r="S1346" s="68" t="s">
        <v>3335</v>
      </c>
      <c r="T1346" s="61" t="s">
        <v>3336</v>
      </c>
      <c r="AH1346" s="106">
        <v>47212100</v>
      </c>
      <c r="AI1346" s="106" t="s">
        <v>4221</v>
      </c>
      <c r="AJ1346" s="61" t="s">
        <v>5819</v>
      </c>
      <c r="AK1346" s="58">
        <v>2019</v>
      </c>
    </row>
    <row r="1347" spans="19:37" x14ac:dyDescent="0.25">
      <c r="S1347" s="68" t="s">
        <v>1373</v>
      </c>
      <c r="T1347" s="61" t="s">
        <v>1374</v>
      </c>
      <c r="AH1347" s="106">
        <v>47213000</v>
      </c>
      <c r="AI1347" s="106" t="s">
        <v>5820</v>
      </c>
      <c r="AJ1347" s="61" t="s">
        <v>4434</v>
      </c>
      <c r="AK1347" s="58">
        <v>2019</v>
      </c>
    </row>
    <row r="1348" spans="19:37" x14ac:dyDescent="0.25">
      <c r="S1348" s="68" t="s">
        <v>3333</v>
      </c>
      <c r="T1348" s="61" t="s">
        <v>3334</v>
      </c>
      <c r="AH1348" s="106">
        <v>47213100</v>
      </c>
      <c r="AI1348" s="106" t="s">
        <v>4222</v>
      </c>
      <c r="AJ1348" s="61" t="s">
        <v>5821</v>
      </c>
      <c r="AK1348" s="58">
        <v>2019</v>
      </c>
    </row>
    <row r="1349" spans="19:37" x14ac:dyDescent="0.25">
      <c r="S1349" s="68" t="s">
        <v>1375</v>
      </c>
      <c r="T1349" s="61" t="s">
        <v>1376</v>
      </c>
      <c r="AH1349" s="106">
        <v>47213200</v>
      </c>
      <c r="AI1349" s="106" t="s">
        <v>4223</v>
      </c>
      <c r="AJ1349" s="61" t="s">
        <v>5822</v>
      </c>
      <c r="AK1349" s="58">
        <v>2019</v>
      </c>
    </row>
    <row r="1350" spans="19:37" x14ac:dyDescent="0.25">
      <c r="S1350" s="68" t="s">
        <v>3331</v>
      </c>
      <c r="T1350" s="61" t="s">
        <v>3332</v>
      </c>
      <c r="AH1350" s="106">
        <v>47214000</v>
      </c>
      <c r="AI1350" s="106" t="s">
        <v>5823</v>
      </c>
      <c r="AJ1350" s="61" t="s">
        <v>4434</v>
      </c>
      <c r="AK1350" s="58">
        <v>2019</v>
      </c>
    </row>
    <row r="1351" spans="19:37" x14ac:dyDescent="0.25">
      <c r="S1351" s="68" t="s">
        <v>3327</v>
      </c>
      <c r="T1351" s="61" t="s">
        <v>3328</v>
      </c>
      <c r="AH1351" s="106">
        <v>47214100</v>
      </c>
      <c r="AI1351" s="106" t="s">
        <v>4224</v>
      </c>
      <c r="AJ1351" s="61" t="s">
        <v>5824</v>
      </c>
      <c r="AK1351" s="58">
        <v>2019</v>
      </c>
    </row>
    <row r="1352" spans="19:37" x14ac:dyDescent="0.25">
      <c r="S1352" s="68" t="s">
        <v>3329</v>
      </c>
      <c r="T1352" s="61" t="s">
        <v>3330</v>
      </c>
      <c r="AH1352" s="106">
        <v>47214200</v>
      </c>
      <c r="AI1352" s="106" t="s">
        <v>4225</v>
      </c>
      <c r="AJ1352" s="61" t="s">
        <v>5825</v>
      </c>
      <c r="AK1352" s="58">
        <v>2019</v>
      </c>
    </row>
    <row r="1353" spans="19:37" x14ac:dyDescent="0.25">
      <c r="S1353" s="68" t="s">
        <v>3325</v>
      </c>
      <c r="T1353" s="61" t="s">
        <v>3326</v>
      </c>
      <c r="AH1353" s="106">
        <v>47215000</v>
      </c>
      <c r="AI1353" s="106" t="s">
        <v>5826</v>
      </c>
      <c r="AJ1353" s="61" t="s">
        <v>4434</v>
      </c>
      <c r="AK1353" s="58">
        <v>2019</v>
      </c>
    </row>
    <row r="1354" spans="19:37" x14ac:dyDescent="0.25">
      <c r="S1354" s="68" t="s">
        <v>895</v>
      </c>
      <c r="T1354" s="61" t="s">
        <v>896</v>
      </c>
      <c r="AH1354" s="106">
        <v>47215100</v>
      </c>
      <c r="AI1354" s="106" t="s">
        <v>5827</v>
      </c>
      <c r="AJ1354" s="61" t="s">
        <v>5828</v>
      </c>
      <c r="AK1354" s="58">
        <v>2019</v>
      </c>
    </row>
    <row r="1355" spans="19:37" x14ac:dyDescent="0.25">
      <c r="S1355" s="68" t="s">
        <v>727</v>
      </c>
      <c r="T1355" s="61" t="s">
        <v>728</v>
      </c>
      <c r="AH1355" s="106">
        <v>47215200</v>
      </c>
      <c r="AI1355" s="106" t="s">
        <v>5829</v>
      </c>
      <c r="AJ1355" s="61" t="s">
        <v>5830</v>
      </c>
      <c r="AK1355" s="58">
        <v>2019</v>
      </c>
    </row>
    <row r="1356" spans="19:37" x14ac:dyDescent="0.25">
      <c r="S1356" s="68" t="s">
        <v>1343</v>
      </c>
      <c r="T1356" s="61" t="s">
        <v>1344</v>
      </c>
      <c r="AH1356" s="106">
        <v>47215201</v>
      </c>
      <c r="AI1356" s="106" t="s">
        <v>4226</v>
      </c>
      <c r="AJ1356" s="61" t="s">
        <v>5831</v>
      </c>
      <c r="AK1356" s="58">
        <v>2010</v>
      </c>
    </row>
    <row r="1357" spans="19:37" x14ac:dyDescent="0.25">
      <c r="S1357" s="68" t="s">
        <v>1345</v>
      </c>
      <c r="T1357" s="61" t="s">
        <v>1346</v>
      </c>
      <c r="AH1357" s="106">
        <v>47215202</v>
      </c>
      <c r="AI1357" s="106" t="s">
        <v>4227</v>
      </c>
      <c r="AJ1357" s="61" t="s">
        <v>5832</v>
      </c>
      <c r="AK1357" s="58">
        <v>2010</v>
      </c>
    </row>
    <row r="1358" spans="19:37" x14ac:dyDescent="0.25">
      <c r="S1358" s="68" t="s">
        <v>1347</v>
      </c>
      <c r="T1358" s="61" t="s">
        <v>1348</v>
      </c>
      <c r="AH1358" s="106">
        <v>47215204</v>
      </c>
      <c r="AI1358" s="106" t="s">
        <v>5833</v>
      </c>
      <c r="AJ1358" s="61" t="s">
        <v>5834</v>
      </c>
      <c r="AK1358" s="58">
        <v>2019</v>
      </c>
    </row>
    <row r="1359" spans="19:37" x14ac:dyDescent="0.25">
      <c r="S1359" s="68" t="s">
        <v>1349</v>
      </c>
      <c r="T1359" s="61" t="s">
        <v>1350</v>
      </c>
      <c r="AH1359" s="106">
        <v>47216000</v>
      </c>
      <c r="AI1359" s="106" t="s">
        <v>5835</v>
      </c>
      <c r="AJ1359" s="61" t="s">
        <v>4434</v>
      </c>
      <c r="AK1359" s="58">
        <v>2019</v>
      </c>
    </row>
    <row r="1360" spans="19:37" x14ac:dyDescent="0.25">
      <c r="S1360" s="68" t="s">
        <v>1351</v>
      </c>
      <c r="T1360" s="61" t="s">
        <v>1352</v>
      </c>
      <c r="AH1360" s="106">
        <v>47216100</v>
      </c>
      <c r="AI1360" s="106" t="s">
        <v>5835</v>
      </c>
      <c r="AJ1360" s="61" t="s">
        <v>5836</v>
      </c>
      <c r="AK1360" s="58">
        <v>2019</v>
      </c>
    </row>
    <row r="1361" spans="19:37" x14ac:dyDescent="0.25">
      <c r="S1361" s="68" t="s">
        <v>1353</v>
      </c>
      <c r="T1361" s="61" t="s">
        <v>1354</v>
      </c>
      <c r="AH1361" s="106">
        <v>47217000</v>
      </c>
      <c r="AI1361" s="106" t="s">
        <v>5837</v>
      </c>
      <c r="AJ1361" s="61" t="s">
        <v>4434</v>
      </c>
      <c r="AK1361" s="58">
        <v>2019</v>
      </c>
    </row>
    <row r="1362" spans="19:37" x14ac:dyDescent="0.25">
      <c r="S1362" s="68" t="s">
        <v>1355</v>
      </c>
      <c r="T1362" s="61" t="s">
        <v>1356</v>
      </c>
      <c r="AH1362" s="106">
        <v>47217100</v>
      </c>
      <c r="AI1362" s="106" t="s">
        <v>5837</v>
      </c>
      <c r="AJ1362" s="61" t="s">
        <v>5838</v>
      </c>
      <c r="AK1362" s="58">
        <v>2019</v>
      </c>
    </row>
    <row r="1363" spans="19:37" x14ac:dyDescent="0.25">
      <c r="S1363" s="68" t="s">
        <v>1357</v>
      </c>
      <c r="T1363" s="61" t="s">
        <v>1358</v>
      </c>
      <c r="AH1363" s="106">
        <v>47218000</v>
      </c>
      <c r="AI1363" s="106" t="s">
        <v>4228</v>
      </c>
      <c r="AJ1363" s="61" t="s">
        <v>4434</v>
      </c>
      <c r="AK1363" s="58">
        <v>2019</v>
      </c>
    </row>
    <row r="1364" spans="19:37" x14ac:dyDescent="0.25">
      <c r="S1364" s="68" t="s">
        <v>1359</v>
      </c>
      <c r="T1364" s="61" t="s">
        <v>1360</v>
      </c>
      <c r="AH1364" s="106">
        <v>47218100</v>
      </c>
      <c r="AI1364" s="106" t="s">
        <v>4228</v>
      </c>
      <c r="AJ1364" s="61" t="s">
        <v>5839</v>
      </c>
      <c r="AK1364" s="58">
        <v>2019</v>
      </c>
    </row>
    <row r="1365" spans="19:37" x14ac:dyDescent="0.25">
      <c r="S1365" s="68" t="s">
        <v>1361</v>
      </c>
      <c r="T1365" s="61" t="s">
        <v>1362</v>
      </c>
      <c r="AH1365" s="106">
        <v>47221000</v>
      </c>
      <c r="AI1365" s="106" t="s">
        <v>4229</v>
      </c>
      <c r="AJ1365" s="61" t="s">
        <v>4434</v>
      </c>
      <c r="AK1365" s="58">
        <v>2019</v>
      </c>
    </row>
    <row r="1366" spans="19:37" x14ac:dyDescent="0.25">
      <c r="S1366" s="68" t="s">
        <v>2733</v>
      </c>
      <c r="T1366" s="61" t="s">
        <v>2734</v>
      </c>
      <c r="AH1366" s="106">
        <v>47221100</v>
      </c>
      <c r="AI1366" s="106" t="s">
        <v>4229</v>
      </c>
      <c r="AJ1366" s="61" t="s">
        <v>5840</v>
      </c>
      <c r="AK1366" s="58">
        <v>2019</v>
      </c>
    </row>
    <row r="1367" spans="19:37" x14ac:dyDescent="0.25">
      <c r="S1367" s="68" t="s">
        <v>2727</v>
      </c>
      <c r="T1367" s="61" t="s">
        <v>2728</v>
      </c>
      <c r="AH1367" s="106">
        <v>47222000</v>
      </c>
      <c r="AI1367" s="106" t="s">
        <v>4230</v>
      </c>
      <c r="AJ1367" s="61" t="s">
        <v>4434</v>
      </c>
      <c r="AK1367" s="58">
        <v>2019</v>
      </c>
    </row>
    <row r="1368" spans="19:37" x14ac:dyDescent="0.25">
      <c r="S1368" s="68" t="s">
        <v>2753</v>
      </c>
      <c r="T1368" s="61" t="s">
        <v>2754</v>
      </c>
      <c r="AH1368" s="106">
        <v>47222100</v>
      </c>
      <c r="AI1368" s="106" t="s">
        <v>4230</v>
      </c>
      <c r="AJ1368" s="61" t="s">
        <v>5841</v>
      </c>
      <c r="AK1368" s="58">
        <v>2019</v>
      </c>
    </row>
    <row r="1369" spans="19:37" x14ac:dyDescent="0.25">
      <c r="S1369" s="68" t="s">
        <v>2755</v>
      </c>
      <c r="T1369" s="61" t="s">
        <v>2756</v>
      </c>
      <c r="AH1369" s="106">
        <v>47223000</v>
      </c>
      <c r="AI1369" s="106" t="s">
        <v>4231</v>
      </c>
      <c r="AJ1369" s="61" t="s">
        <v>4434</v>
      </c>
      <c r="AK1369" s="58">
        <v>2019</v>
      </c>
    </row>
    <row r="1370" spans="19:37" x14ac:dyDescent="0.25">
      <c r="S1370" s="68" t="s">
        <v>2737</v>
      </c>
      <c r="T1370" s="61" t="s">
        <v>2738</v>
      </c>
      <c r="AH1370" s="106">
        <v>47223100</v>
      </c>
      <c r="AI1370" s="106" t="s">
        <v>4231</v>
      </c>
      <c r="AJ1370" s="61" t="s">
        <v>5842</v>
      </c>
      <c r="AK1370" s="58">
        <v>2019</v>
      </c>
    </row>
    <row r="1371" spans="19:37" x14ac:dyDescent="0.25">
      <c r="S1371" s="68" t="s">
        <v>2729</v>
      </c>
      <c r="T1371" s="61" t="s">
        <v>2730</v>
      </c>
      <c r="AH1371" s="106">
        <v>47300000</v>
      </c>
      <c r="AI1371" s="106" t="s">
        <v>5843</v>
      </c>
      <c r="AJ1371" s="61" t="s">
        <v>4434</v>
      </c>
      <c r="AK1371" s="58">
        <v>2019</v>
      </c>
    </row>
    <row r="1372" spans="19:37" x14ac:dyDescent="0.25">
      <c r="S1372" s="68" t="s">
        <v>2757</v>
      </c>
      <c r="T1372" s="61" t="s">
        <v>2758</v>
      </c>
      <c r="AH1372" s="106">
        <v>47301000</v>
      </c>
      <c r="AI1372" s="106" t="s">
        <v>5843</v>
      </c>
      <c r="AJ1372" s="61" t="s">
        <v>4434</v>
      </c>
      <c r="AK1372" s="58">
        <v>2019</v>
      </c>
    </row>
    <row r="1373" spans="19:37" x14ac:dyDescent="0.25">
      <c r="S1373" s="68" t="s">
        <v>2741</v>
      </c>
      <c r="T1373" s="61" t="s">
        <v>2742</v>
      </c>
      <c r="AH1373" s="106">
        <v>47301100</v>
      </c>
      <c r="AI1373" s="106" t="s">
        <v>5844</v>
      </c>
      <c r="AJ1373" s="61" t="s">
        <v>5845</v>
      </c>
      <c r="AK1373" s="58">
        <v>2019</v>
      </c>
    </row>
    <row r="1374" spans="19:37" x14ac:dyDescent="0.25">
      <c r="S1374" s="68" t="s">
        <v>2759</v>
      </c>
      <c r="T1374" s="61" t="s">
        <v>2760</v>
      </c>
      <c r="AH1374" s="106">
        <v>47301200</v>
      </c>
      <c r="AI1374" s="106" t="s">
        <v>5846</v>
      </c>
      <c r="AJ1374" s="61" t="s">
        <v>5847</v>
      </c>
      <c r="AK1374" s="58">
        <v>2019</v>
      </c>
    </row>
    <row r="1375" spans="19:37" x14ac:dyDescent="0.25">
      <c r="S1375" s="68" t="s">
        <v>2761</v>
      </c>
      <c r="T1375" s="61" t="s">
        <v>2762</v>
      </c>
      <c r="AH1375" s="106">
        <v>47301300</v>
      </c>
      <c r="AI1375" s="106" t="s">
        <v>5848</v>
      </c>
      <c r="AJ1375" s="61" t="s">
        <v>5849</v>
      </c>
      <c r="AK1375" s="58">
        <v>2019</v>
      </c>
    </row>
    <row r="1376" spans="19:37" x14ac:dyDescent="0.25">
      <c r="S1376" s="68" t="s">
        <v>3075</v>
      </c>
      <c r="T1376" s="61" t="s">
        <v>3076</v>
      </c>
      <c r="AH1376" s="106">
        <v>47301400</v>
      </c>
      <c r="AI1376" s="106" t="s">
        <v>5850</v>
      </c>
      <c r="AJ1376" s="61" t="s">
        <v>5851</v>
      </c>
      <c r="AK1376" s="58">
        <v>2019</v>
      </c>
    </row>
    <row r="1377" spans="19:37" x14ac:dyDescent="0.25">
      <c r="S1377" s="68" t="s">
        <v>3077</v>
      </c>
      <c r="T1377" s="61" t="s">
        <v>3078</v>
      </c>
      <c r="AH1377" s="106">
        <v>47301500</v>
      </c>
      <c r="AI1377" s="106" t="s">
        <v>5852</v>
      </c>
      <c r="AJ1377" s="61" t="s">
        <v>5853</v>
      </c>
      <c r="AK1377" s="58">
        <v>2019</v>
      </c>
    </row>
    <row r="1378" spans="19:37" x14ac:dyDescent="0.25">
      <c r="S1378" s="68" t="s">
        <v>3079</v>
      </c>
      <c r="T1378" s="61" t="s">
        <v>3080</v>
      </c>
      <c r="AH1378" s="106">
        <v>47301600</v>
      </c>
      <c r="AI1378" s="106" t="s">
        <v>5854</v>
      </c>
      <c r="AJ1378" s="61" t="s">
        <v>5855</v>
      </c>
      <c r="AK1378" s="58">
        <v>2019</v>
      </c>
    </row>
    <row r="1379" spans="19:37" x14ac:dyDescent="0.25">
      <c r="S1379" s="68" t="s">
        <v>3081</v>
      </c>
      <c r="T1379" s="61" t="s">
        <v>3082</v>
      </c>
      <c r="AH1379" s="106">
        <v>47301900</v>
      </c>
      <c r="AI1379" s="106" t="s">
        <v>5856</v>
      </c>
      <c r="AJ1379" s="61" t="s">
        <v>5857</v>
      </c>
      <c r="AK1379" s="58">
        <v>2019</v>
      </c>
    </row>
    <row r="1380" spans="19:37" x14ac:dyDescent="0.25">
      <c r="S1380" s="68" t="s">
        <v>3083</v>
      </c>
      <c r="T1380" s="61" t="s">
        <v>3084</v>
      </c>
      <c r="AH1380" s="106">
        <v>47400000</v>
      </c>
      <c r="AI1380" s="106" t="s">
        <v>5858</v>
      </c>
      <c r="AJ1380" s="61" t="s">
        <v>4434</v>
      </c>
      <c r="AK1380" s="58">
        <v>2019</v>
      </c>
    </row>
    <row r="1381" spans="19:37" x14ac:dyDescent="0.25">
      <c r="S1381" s="68" t="s">
        <v>3085</v>
      </c>
      <c r="T1381" s="61" t="s">
        <v>3086</v>
      </c>
      <c r="AH1381" s="106">
        <v>47401000</v>
      </c>
      <c r="AI1381" s="106" t="s">
        <v>4232</v>
      </c>
      <c r="AJ1381" s="61" t="s">
        <v>4434</v>
      </c>
      <c r="AK1381" s="58">
        <v>2019</v>
      </c>
    </row>
    <row r="1382" spans="19:37" x14ac:dyDescent="0.25">
      <c r="S1382" s="68" t="s">
        <v>3087</v>
      </c>
      <c r="T1382" s="61" t="s">
        <v>3088</v>
      </c>
      <c r="AH1382" s="106">
        <v>47401100</v>
      </c>
      <c r="AI1382" s="106" t="s">
        <v>4232</v>
      </c>
      <c r="AJ1382" s="61" t="s">
        <v>5859</v>
      </c>
      <c r="AK1382" s="58">
        <v>2019</v>
      </c>
    </row>
    <row r="1383" spans="19:37" x14ac:dyDescent="0.25">
      <c r="S1383" s="68" t="s">
        <v>3089</v>
      </c>
      <c r="T1383" s="61" t="s">
        <v>3090</v>
      </c>
      <c r="AH1383" s="106">
        <v>47401101</v>
      </c>
      <c r="AI1383" s="106" t="s">
        <v>4583</v>
      </c>
      <c r="AJ1383" s="61" t="s">
        <v>4584</v>
      </c>
      <c r="AK1383" s="58">
        <v>2019</v>
      </c>
    </row>
    <row r="1384" spans="19:37" x14ac:dyDescent="0.25">
      <c r="S1384" s="68" t="s">
        <v>3091</v>
      </c>
      <c r="T1384" s="61" t="s">
        <v>3092</v>
      </c>
      <c r="AH1384" s="106">
        <v>47402000</v>
      </c>
      <c r="AI1384" s="106" t="s">
        <v>5860</v>
      </c>
      <c r="AJ1384" s="61" t="s">
        <v>4434</v>
      </c>
      <c r="AK1384" s="58">
        <v>2019</v>
      </c>
    </row>
    <row r="1385" spans="19:37" x14ac:dyDescent="0.25">
      <c r="S1385" s="68" t="s">
        <v>3093</v>
      </c>
      <c r="T1385" s="61" t="s">
        <v>3094</v>
      </c>
      <c r="AH1385" s="106">
        <v>47402100</v>
      </c>
      <c r="AI1385" s="106" t="s">
        <v>5860</v>
      </c>
      <c r="AJ1385" s="61" t="s">
        <v>5861</v>
      </c>
      <c r="AK1385" s="58">
        <v>2019</v>
      </c>
    </row>
    <row r="1386" spans="19:37" x14ac:dyDescent="0.25">
      <c r="S1386" s="68" t="s">
        <v>3095</v>
      </c>
      <c r="T1386" s="61" t="s">
        <v>3096</v>
      </c>
      <c r="AH1386" s="106">
        <v>47403000</v>
      </c>
      <c r="AI1386" s="106" t="s">
        <v>5862</v>
      </c>
      <c r="AJ1386" s="61" t="s">
        <v>4434</v>
      </c>
      <c r="AK1386" s="58">
        <v>2019</v>
      </c>
    </row>
    <row r="1387" spans="19:37" x14ac:dyDescent="0.25">
      <c r="S1387" s="68" t="s">
        <v>3097</v>
      </c>
      <c r="T1387" s="61" t="s">
        <v>3098</v>
      </c>
      <c r="AH1387" s="106">
        <v>47403100</v>
      </c>
      <c r="AI1387" s="106" t="s">
        <v>5862</v>
      </c>
      <c r="AJ1387" s="61" t="s">
        <v>5863</v>
      </c>
      <c r="AK1387" s="58">
        <v>2019</v>
      </c>
    </row>
    <row r="1388" spans="19:37" x14ac:dyDescent="0.25">
      <c r="S1388" s="68" t="s">
        <v>3099</v>
      </c>
      <c r="T1388" s="61" t="s">
        <v>3100</v>
      </c>
      <c r="AH1388" s="106">
        <v>47404000</v>
      </c>
      <c r="AI1388" s="106" t="s">
        <v>4233</v>
      </c>
      <c r="AJ1388" s="61" t="s">
        <v>4434</v>
      </c>
      <c r="AK1388" s="58">
        <v>2019</v>
      </c>
    </row>
    <row r="1389" spans="19:37" x14ac:dyDescent="0.25">
      <c r="S1389" s="68" t="s">
        <v>3101</v>
      </c>
      <c r="T1389" s="61" t="s">
        <v>3102</v>
      </c>
      <c r="AH1389" s="106">
        <v>47404100</v>
      </c>
      <c r="AI1389" s="106" t="s">
        <v>4233</v>
      </c>
      <c r="AJ1389" s="61" t="s">
        <v>5864</v>
      </c>
      <c r="AK1389" s="58">
        <v>2019</v>
      </c>
    </row>
    <row r="1390" spans="19:37" x14ac:dyDescent="0.25">
      <c r="S1390" s="68" t="s">
        <v>3103</v>
      </c>
      <c r="T1390" s="61" t="s">
        <v>3104</v>
      </c>
      <c r="AH1390" s="106">
        <v>47405000</v>
      </c>
      <c r="AI1390" s="106" t="s">
        <v>4234</v>
      </c>
      <c r="AJ1390" s="61" t="s">
        <v>4434</v>
      </c>
      <c r="AK1390" s="58">
        <v>2019</v>
      </c>
    </row>
    <row r="1391" spans="19:37" x14ac:dyDescent="0.25">
      <c r="S1391" s="68" t="s">
        <v>3105</v>
      </c>
      <c r="T1391" s="61" t="s">
        <v>3106</v>
      </c>
      <c r="AH1391" s="106">
        <v>47405100</v>
      </c>
      <c r="AI1391" s="106" t="s">
        <v>4234</v>
      </c>
      <c r="AJ1391" s="61" t="s">
        <v>5865</v>
      </c>
      <c r="AK1391" s="58">
        <v>2019</v>
      </c>
    </row>
    <row r="1392" spans="19:37" x14ac:dyDescent="0.25">
      <c r="S1392" s="68" t="s">
        <v>3107</v>
      </c>
      <c r="T1392" s="61" t="s">
        <v>3108</v>
      </c>
      <c r="AH1392" s="106">
        <v>47406000</v>
      </c>
      <c r="AI1392" s="106" t="s">
        <v>4235</v>
      </c>
      <c r="AJ1392" s="61" t="s">
        <v>4434</v>
      </c>
      <c r="AK1392" s="58">
        <v>2019</v>
      </c>
    </row>
    <row r="1393" spans="19:37" x14ac:dyDescent="0.25">
      <c r="S1393" s="68" t="s">
        <v>3109</v>
      </c>
      <c r="T1393" s="61" t="s">
        <v>3110</v>
      </c>
      <c r="AH1393" s="106">
        <v>47406100</v>
      </c>
      <c r="AI1393" s="106" t="s">
        <v>4235</v>
      </c>
      <c r="AJ1393" s="61" t="s">
        <v>5866</v>
      </c>
      <c r="AK1393" s="58">
        <v>2019</v>
      </c>
    </row>
    <row r="1394" spans="19:37" x14ac:dyDescent="0.25">
      <c r="S1394" s="68" t="s">
        <v>3111</v>
      </c>
      <c r="T1394" s="61" t="s">
        <v>3112</v>
      </c>
      <c r="AH1394" s="106">
        <v>47407000</v>
      </c>
      <c r="AI1394" s="106" t="s">
        <v>4236</v>
      </c>
      <c r="AJ1394" s="61" t="s">
        <v>4434</v>
      </c>
      <c r="AK1394" s="58">
        <v>2019</v>
      </c>
    </row>
    <row r="1395" spans="19:37" x14ac:dyDescent="0.25">
      <c r="S1395" s="68" t="s">
        <v>3113</v>
      </c>
      <c r="T1395" s="61" t="s">
        <v>3114</v>
      </c>
      <c r="AH1395" s="106">
        <v>47407100</v>
      </c>
      <c r="AI1395" s="106" t="s">
        <v>4236</v>
      </c>
      <c r="AJ1395" s="61" t="s">
        <v>5867</v>
      </c>
      <c r="AK1395" s="58">
        <v>2019</v>
      </c>
    </row>
    <row r="1396" spans="19:37" x14ac:dyDescent="0.25">
      <c r="S1396" s="68" t="s">
        <v>3115</v>
      </c>
      <c r="T1396" s="61" t="s">
        <v>3116</v>
      </c>
      <c r="AH1396" s="106">
        <v>47409000</v>
      </c>
      <c r="AI1396" s="106" t="s">
        <v>5868</v>
      </c>
      <c r="AJ1396" s="61" t="s">
        <v>4434</v>
      </c>
      <c r="AK1396" s="58">
        <v>2019</v>
      </c>
    </row>
    <row r="1397" spans="19:37" x14ac:dyDescent="0.25">
      <c r="S1397" s="68" t="s">
        <v>2845</v>
      </c>
      <c r="T1397" s="61" t="s">
        <v>2846</v>
      </c>
      <c r="AH1397" s="106">
        <v>47409100</v>
      </c>
      <c r="AI1397" s="106" t="s">
        <v>5869</v>
      </c>
      <c r="AJ1397" s="61" t="s">
        <v>5870</v>
      </c>
      <c r="AK1397" s="58">
        <v>2019</v>
      </c>
    </row>
    <row r="1398" spans="19:37" x14ac:dyDescent="0.25">
      <c r="S1398" s="68" t="s">
        <v>2959</v>
      </c>
      <c r="T1398" s="61" t="s">
        <v>2960</v>
      </c>
      <c r="AH1398" s="106">
        <v>47409900</v>
      </c>
      <c r="AI1398" s="106" t="s">
        <v>5871</v>
      </c>
      <c r="AJ1398" s="61" t="s">
        <v>5872</v>
      </c>
      <c r="AK1398" s="58">
        <v>2019</v>
      </c>
    </row>
    <row r="1399" spans="19:37" x14ac:dyDescent="0.25">
      <c r="S1399" s="68" t="s">
        <v>2791</v>
      </c>
      <c r="T1399" s="61" t="s">
        <v>2792</v>
      </c>
      <c r="AH1399" s="106">
        <v>47409902</v>
      </c>
      <c r="AI1399" s="106" t="s">
        <v>5833</v>
      </c>
      <c r="AJ1399" s="61" t="s">
        <v>5834</v>
      </c>
      <c r="AK1399" s="58">
        <v>2010</v>
      </c>
    </row>
    <row r="1400" spans="19:37" x14ac:dyDescent="0.25">
      <c r="S1400" s="68" t="s">
        <v>2969</v>
      </c>
      <c r="T1400" s="61" t="s">
        <v>2970</v>
      </c>
      <c r="AH1400" s="106">
        <v>47409903</v>
      </c>
      <c r="AI1400" s="106" t="s">
        <v>5873</v>
      </c>
      <c r="AJ1400" s="61" t="s">
        <v>5874</v>
      </c>
      <c r="AK1400" s="58">
        <v>2019</v>
      </c>
    </row>
    <row r="1401" spans="19:37" x14ac:dyDescent="0.25">
      <c r="S1401" s="68" t="s">
        <v>2847</v>
      </c>
      <c r="T1401" s="61" t="s">
        <v>2848</v>
      </c>
      <c r="AH1401" s="106">
        <v>47500000</v>
      </c>
      <c r="AI1401" s="106" t="s">
        <v>5875</v>
      </c>
      <c r="AJ1401" s="61" t="s">
        <v>4434</v>
      </c>
      <c r="AK1401" s="58">
        <v>2019</v>
      </c>
    </row>
    <row r="1402" spans="19:37" x14ac:dyDescent="0.25">
      <c r="S1402" s="68" t="s">
        <v>2849</v>
      </c>
      <c r="T1402" s="61" t="s">
        <v>2850</v>
      </c>
      <c r="AH1402" s="106">
        <v>47501000</v>
      </c>
      <c r="AI1402" s="106" t="s">
        <v>5876</v>
      </c>
      <c r="AJ1402" s="61" t="s">
        <v>4434</v>
      </c>
      <c r="AK1402" s="58">
        <v>2019</v>
      </c>
    </row>
    <row r="1403" spans="19:37" x14ac:dyDescent="0.25">
      <c r="S1403" s="68" t="s">
        <v>2851</v>
      </c>
      <c r="T1403" s="61" t="s">
        <v>2852</v>
      </c>
      <c r="AH1403" s="106">
        <v>47501100</v>
      </c>
      <c r="AI1403" s="106" t="s">
        <v>4237</v>
      </c>
      <c r="AJ1403" s="61" t="s">
        <v>5877</v>
      </c>
      <c r="AK1403" s="58">
        <v>2019</v>
      </c>
    </row>
    <row r="1404" spans="19:37" x14ac:dyDescent="0.25">
      <c r="S1404" s="68" t="s">
        <v>2853</v>
      </c>
      <c r="T1404" s="61" t="s">
        <v>2854</v>
      </c>
      <c r="AH1404" s="106">
        <v>47501200</v>
      </c>
      <c r="AI1404" s="106" t="s">
        <v>4238</v>
      </c>
      <c r="AJ1404" s="61" t="s">
        <v>5878</v>
      </c>
      <c r="AK1404" s="58">
        <v>2019</v>
      </c>
    </row>
    <row r="1405" spans="19:37" x14ac:dyDescent="0.25">
      <c r="S1405" s="68" t="s">
        <v>2817</v>
      </c>
      <c r="T1405" s="61" t="s">
        <v>2818</v>
      </c>
      <c r="AH1405" s="106">
        <v>47501300</v>
      </c>
      <c r="AI1405" s="106" t="s">
        <v>5879</v>
      </c>
      <c r="AJ1405" s="61" t="s">
        <v>5880</v>
      </c>
      <c r="AK1405" s="58">
        <v>2019</v>
      </c>
    </row>
    <row r="1406" spans="19:37" x14ac:dyDescent="0.25">
      <c r="S1406" s="68" t="s">
        <v>2961</v>
      </c>
      <c r="T1406" s="61" t="s">
        <v>2962</v>
      </c>
      <c r="AH1406" s="106">
        <v>47502000</v>
      </c>
      <c r="AI1406" s="106" t="s">
        <v>5881</v>
      </c>
      <c r="AJ1406" s="61" t="s">
        <v>4434</v>
      </c>
      <c r="AK1406" s="58">
        <v>2019</v>
      </c>
    </row>
    <row r="1407" spans="19:37" x14ac:dyDescent="0.25">
      <c r="S1407" s="68" t="s">
        <v>2975</v>
      </c>
      <c r="T1407" s="61" t="s">
        <v>2976</v>
      </c>
      <c r="AH1407" s="106">
        <v>47502100</v>
      </c>
      <c r="AI1407" s="106" t="s">
        <v>4239</v>
      </c>
      <c r="AJ1407" s="61" t="s">
        <v>5882</v>
      </c>
      <c r="AK1407" s="58">
        <v>2010</v>
      </c>
    </row>
    <row r="1408" spans="19:37" x14ac:dyDescent="0.25">
      <c r="S1408" s="68" t="s">
        <v>2855</v>
      </c>
      <c r="T1408" s="61" t="s">
        <v>2856</v>
      </c>
      <c r="AH1408" s="106">
        <v>47502200</v>
      </c>
      <c r="AI1408" s="106" t="s">
        <v>5883</v>
      </c>
      <c r="AJ1408" s="61" t="s">
        <v>5884</v>
      </c>
      <c r="AK1408" s="58">
        <v>2019</v>
      </c>
    </row>
    <row r="1409" spans="19:37" x14ac:dyDescent="0.25">
      <c r="S1409" s="68" t="s">
        <v>2797</v>
      </c>
      <c r="T1409" s="61" t="s">
        <v>2798</v>
      </c>
      <c r="AH1409" s="106">
        <v>47502300</v>
      </c>
      <c r="AI1409" s="106" t="s">
        <v>4239</v>
      </c>
      <c r="AJ1409" s="61" t="s">
        <v>5885</v>
      </c>
      <c r="AK1409" s="58">
        <v>2019</v>
      </c>
    </row>
    <row r="1410" spans="19:37" x14ac:dyDescent="0.25">
      <c r="S1410" s="68" t="s">
        <v>2819</v>
      </c>
      <c r="T1410" s="61" t="s">
        <v>2820</v>
      </c>
      <c r="AH1410" s="106">
        <v>47503000</v>
      </c>
      <c r="AI1410" s="106" t="s">
        <v>4240</v>
      </c>
      <c r="AJ1410" s="61" t="s">
        <v>4434</v>
      </c>
      <c r="AK1410" s="58">
        <v>2019</v>
      </c>
    </row>
    <row r="1411" spans="19:37" x14ac:dyDescent="0.25">
      <c r="S1411" s="68" t="s">
        <v>2799</v>
      </c>
      <c r="T1411" s="61" t="s">
        <v>2800</v>
      </c>
      <c r="AH1411" s="106">
        <v>47503100</v>
      </c>
      <c r="AI1411" s="106" t="s">
        <v>4240</v>
      </c>
      <c r="AJ1411" s="61" t="s">
        <v>5886</v>
      </c>
      <c r="AK1411" s="58">
        <v>2010</v>
      </c>
    </row>
    <row r="1412" spans="19:37" x14ac:dyDescent="0.25">
      <c r="S1412" s="68" t="s">
        <v>2821</v>
      </c>
      <c r="T1412" s="61" t="s">
        <v>2822</v>
      </c>
      <c r="AH1412" s="106">
        <v>47503200</v>
      </c>
      <c r="AI1412" s="106" t="s">
        <v>4240</v>
      </c>
      <c r="AJ1412" s="61" t="s">
        <v>5887</v>
      </c>
      <c r="AK1412" s="58">
        <v>2019</v>
      </c>
    </row>
    <row r="1413" spans="19:37" x14ac:dyDescent="0.25">
      <c r="S1413" s="68" t="s">
        <v>2971</v>
      </c>
      <c r="T1413" s="61" t="s">
        <v>2972</v>
      </c>
      <c r="AH1413" s="106">
        <v>47504000</v>
      </c>
      <c r="AI1413" s="106" t="s">
        <v>5888</v>
      </c>
      <c r="AJ1413" s="61" t="s">
        <v>4434</v>
      </c>
      <c r="AK1413" s="58">
        <v>2019</v>
      </c>
    </row>
    <row r="1414" spans="19:37" x14ac:dyDescent="0.25">
      <c r="S1414" s="68" t="s">
        <v>2977</v>
      </c>
      <c r="T1414" s="61" t="s">
        <v>2978</v>
      </c>
      <c r="AH1414" s="106">
        <v>47504100</v>
      </c>
      <c r="AI1414" s="106" t="s">
        <v>4241</v>
      </c>
      <c r="AJ1414" s="61" t="s">
        <v>5889</v>
      </c>
      <c r="AK1414" s="58">
        <v>2019</v>
      </c>
    </row>
    <row r="1415" spans="19:37" x14ac:dyDescent="0.25">
      <c r="S1415" s="68" t="s">
        <v>2801</v>
      </c>
      <c r="T1415" s="61" t="s">
        <v>2802</v>
      </c>
      <c r="AH1415" s="106">
        <v>47504200</v>
      </c>
      <c r="AI1415" s="106" t="s">
        <v>4242</v>
      </c>
      <c r="AJ1415" s="61" t="s">
        <v>5890</v>
      </c>
      <c r="AK1415" s="58">
        <v>2010</v>
      </c>
    </row>
    <row r="1416" spans="19:37" x14ac:dyDescent="0.25">
      <c r="S1416" s="68" t="s">
        <v>2857</v>
      </c>
      <c r="T1416" s="61" t="s">
        <v>2858</v>
      </c>
      <c r="AH1416" s="106">
        <v>47504300</v>
      </c>
      <c r="AI1416" s="106" t="s">
        <v>5891</v>
      </c>
      <c r="AJ1416" s="61" t="s">
        <v>5892</v>
      </c>
      <c r="AK1416" s="58">
        <v>2019</v>
      </c>
    </row>
    <row r="1417" spans="19:37" x14ac:dyDescent="0.25">
      <c r="S1417" s="68" t="s">
        <v>2995</v>
      </c>
      <c r="T1417" s="61" t="s">
        <v>2996</v>
      </c>
      <c r="AH1417" s="106">
        <v>47504400</v>
      </c>
      <c r="AI1417" s="106" t="s">
        <v>5893</v>
      </c>
      <c r="AJ1417" s="61" t="s">
        <v>5894</v>
      </c>
      <c r="AK1417" s="58">
        <v>2019</v>
      </c>
    </row>
    <row r="1418" spans="19:37" x14ac:dyDescent="0.25">
      <c r="S1418" s="68" t="s">
        <v>2823</v>
      </c>
      <c r="T1418" s="61" t="s">
        <v>2824</v>
      </c>
      <c r="AH1418" s="106">
        <v>47504900</v>
      </c>
      <c r="AI1418" s="106" t="s">
        <v>5895</v>
      </c>
      <c r="AJ1418" s="61" t="s">
        <v>5896</v>
      </c>
      <c r="AK1418" s="58">
        <v>2019</v>
      </c>
    </row>
    <row r="1419" spans="19:37" x14ac:dyDescent="0.25">
      <c r="S1419" s="68" t="s">
        <v>2859</v>
      </c>
      <c r="T1419" s="61" t="s">
        <v>2860</v>
      </c>
      <c r="AH1419" s="106">
        <v>47505000</v>
      </c>
      <c r="AI1419" s="106" t="s">
        <v>5897</v>
      </c>
      <c r="AJ1419" s="61" t="s">
        <v>4434</v>
      </c>
      <c r="AK1419" s="58">
        <v>2019</v>
      </c>
    </row>
    <row r="1420" spans="19:37" x14ac:dyDescent="0.25">
      <c r="S1420" s="68" t="s">
        <v>2997</v>
      </c>
      <c r="T1420" s="61" t="s">
        <v>2998</v>
      </c>
      <c r="AH1420" s="106">
        <v>47505100</v>
      </c>
      <c r="AI1420" s="106" t="s">
        <v>5897</v>
      </c>
      <c r="AJ1420" s="61" t="s">
        <v>5898</v>
      </c>
      <c r="AK1420" s="58">
        <v>2019</v>
      </c>
    </row>
    <row r="1421" spans="19:37" x14ac:dyDescent="0.25">
      <c r="S1421" s="68" t="s">
        <v>2803</v>
      </c>
      <c r="T1421" s="61" t="s">
        <v>2804</v>
      </c>
      <c r="AH1421" s="106">
        <v>47506100</v>
      </c>
      <c r="AI1421" s="106" t="s">
        <v>5891</v>
      </c>
      <c r="AJ1421" s="61" t="s">
        <v>5892</v>
      </c>
      <c r="AK1421" s="58">
        <v>2010</v>
      </c>
    </row>
    <row r="1422" spans="19:37" x14ac:dyDescent="0.25">
      <c r="S1422" s="68" t="s">
        <v>3015</v>
      </c>
      <c r="T1422" s="61" t="s">
        <v>3016</v>
      </c>
      <c r="AH1422" s="106">
        <v>47507000</v>
      </c>
      <c r="AI1422" s="106" t="s">
        <v>5899</v>
      </c>
      <c r="AJ1422" s="61" t="s">
        <v>4434</v>
      </c>
      <c r="AK1422" s="58">
        <v>2019</v>
      </c>
    </row>
    <row r="1423" spans="19:37" x14ac:dyDescent="0.25">
      <c r="S1423" s="68" t="s">
        <v>2825</v>
      </c>
      <c r="T1423" s="61" t="s">
        <v>2826</v>
      </c>
      <c r="AH1423" s="106">
        <v>47507100</v>
      </c>
      <c r="AI1423" s="106" t="s">
        <v>5899</v>
      </c>
      <c r="AJ1423" s="61" t="s">
        <v>5900</v>
      </c>
      <c r="AK1423" s="58">
        <v>2019</v>
      </c>
    </row>
    <row r="1424" spans="19:37" x14ac:dyDescent="0.25">
      <c r="S1424" s="68" t="s">
        <v>2805</v>
      </c>
      <c r="T1424" s="61" t="s">
        <v>2806</v>
      </c>
      <c r="AH1424" s="106">
        <v>47508000</v>
      </c>
      <c r="AI1424" s="106" t="s">
        <v>5901</v>
      </c>
      <c r="AJ1424" s="61" t="s">
        <v>4434</v>
      </c>
      <c r="AK1424" s="58">
        <v>2019</v>
      </c>
    </row>
    <row r="1425" spans="19:37" x14ac:dyDescent="0.25">
      <c r="S1425" s="68" t="s">
        <v>3021</v>
      </c>
      <c r="T1425" s="61" t="s">
        <v>3022</v>
      </c>
      <c r="AH1425" s="106">
        <v>47508100</v>
      </c>
      <c r="AI1425" s="106" t="s">
        <v>5901</v>
      </c>
      <c r="AJ1425" s="61" t="s">
        <v>5902</v>
      </c>
      <c r="AK1425" s="58">
        <v>2019</v>
      </c>
    </row>
    <row r="1426" spans="19:37" x14ac:dyDescent="0.25">
      <c r="S1426" s="68" t="s">
        <v>2979</v>
      </c>
      <c r="T1426" s="61" t="s">
        <v>2980</v>
      </c>
      <c r="AH1426" s="106">
        <v>47509000</v>
      </c>
      <c r="AI1426" s="106" t="s">
        <v>5903</v>
      </c>
      <c r="AJ1426" s="61" t="s">
        <v>4434</v>
      </c>
      <c r="AK1426" s="58">
        <v>2019</v>
      </c>
    </row>
    <row r="1427" spans="19:37" x14ac:dyDescent="0.25">
      <c r="S1427" s="68" t="s">
        <v>3023</v>
      </c>
      <c r="T1427" s="61" t="s">
        <v>3024</v>
      </c>
      <c r="AH1427" s="106">
        <v>47509900</v>
      </c>
      <c r="AI1427" s="106" t="s">
        <v>4243</v>
      </c>
      <c r="AJ1427" s="61" t="s">
        <v>5904</v>
      </c>
      <c r="AK1427" s="58">
        <v>2019</v>
      </c>
    </row>
    <row r="1428" spans="19:37" x14ac:dyDescent="0.25">
      <c r="S1428" s="68" t="s">
        <v>2827</v>
      </c>
      <c r="T1428" s="61" t="s">
        <v>2828</v>
      </c>
      <c r="AH1428" s="106">
        <v>49100000</v>
      </c>
      <c r="AI1428" s="106" t="s">
        <v>5905</v>
      </c>
      <c r="AJ1428" s="61" t="s">
        <v>4434</v>
      </c>
      <c r="AK1428" s="58">
        <v>2019</v>
      </c>
    </row>
    <row r="1429" spans="19:37" x14ac:dyDescent="0.25">
      <c r="S1429" s="68" t="s">
        <v>3031</v>
      </c>
      <c r="T1429" s="61" t="s">
        <v>3032</v>
      </c>
      <c r="AH1429" s="106">
        <v>49101000</v>
      </c>
      <c r="AI1429" s="106" t="s">
        <v>4244</v>
      </c>
      <c r="AJ1429" s="61" t="s">
        <v>4434</v>
      </c>
      <c r="AK1429" s="58">
        <v>2019</v>
      </c>
    </row>
    <row r="1430" spans="19:37" x14ac:dyDescent="0.25">
      <c r="S1430" s="68" t="s">
        <v>2829</v>
      </c>
      <c r="T1430" s="61" t="s">
        <v>2830</v>
      </c>
      <c r="AH1430" s="106">
        <v>49101100</v>
      </c>
      <c r="AI1430" s="106" t="s">
        <v>4244</v>
      </c>
      <c r="AJ1430" s="61" t="s">
        <v>5906</v>
      </c>
      <c r="AK1430" s="58">
        <v>2019</v>
      </c>
    </row>
    <row r="1431" spans="19:37" x14ac:dyDescent="0.25">
      <c r="S1431" s="68" t="s">
        <v>2965</v>
      </c>
      <c r="T1431" s="61" t="s">
        <v>2966</v>
      </c>
      <c r="AH1431" s="106">
        <v>49200000</v>
      </c>
      <c r="AI1431" s="106" t="s">
        <v>5907</v>
      </c>
      <c r="AJ1431" s="61" t="s">
        <v>4434</v>
      </c>
      <c r="AK1431" s="58">
        <v>2019</v>
      </c>
    </row>
    <row r="1432" spans="19:37" x14ac:dyDescent="0.25">
      <c r="S1432" s="68" t="s">
        <v>2807</v>
      </c>
      <c r="T1432" s="61" t="s">
        <v>2808</v>
      </c>
      <c r="AH1432" s="106">
        <v>49201000</v>
      </c>
      <c r="AI1432" s="106" t="s">
        <v>4245</v>
      </c>
      <c r="AJ1432" s="61" t="s">
        <v>4434</v>
      </c>
      <c r="AK1432" s="58">
        <v>2019</v>
      </c>
    </row>
    <row r="1433" spans="19:37" x14ac:dyDescent="0.25">
      <c r="S1433" s="68" t="s">
        <v>2861</v>
      </c>
      <c r="T1433" s="61" t="s">
        <v>2862</v>
      </c>
      <c r="AH1433" s="106">
        <v>49201100</v>
      </c>
      <c r="AI1433" s="106" t="s">
        <v>4245</v>
      </c>
      <c r="AJ1433" s="61" t="s">
        <v>5908</v>
      </c>
      <c r="AK1433" s="58">
        <v>2019</v>
      </c>
    </row>
    <row r="1434" spans="19:37" x14ac:dyDescent="0.25">
      <c r="S1434" s="68" t="s">
        <v>2863</v>
      </c>
      <c r="T1434" s="61" t="s">
        <v>2864</v>
      </c>
      <c r="AH1434" s="106">
        <v>49202000</v>
      </c>
      <c r="AI1434" s="106" t="s">
        <v>5909</v>
      </c>
      <c r="AJ1434" s="61" t="s">
        <v>4434</v>
      </c>
      <c r="AK1434" s="58">
        <v>2019</v>
      </c>
    </row>
    <row r="1435" spans="19:37" x14ac:dyDescent="0.25">
      <c r="S1435" s="68" t="s">
        <v>2865</v>
      </c>
      <c r="T1435" s="61" t="s">
        <v>2866</v>
      </c>
      <c r="AH1435" s="106">
        <v>49202100</v>
      </c>
      <c r="AI1435" s="106" t="s">
        <v>4246</v>
      </c>
      <c r="AJ1435" s="61" t="s">
        <v>5910</v>
      </c>
      <c r="AK1435" s="58">
        <v>2019</v>
      </c>
    </row>
    <row r="1436" spans="19:37" x14ac:dyDescent="0.25">
      <c r="S1436" s="68" t="s">
        <v>2999</v>
      </c>
      <c r="T1436" s="61" t="s">
        <v>3000</v>
      </c>
      <c r="AH1436" s="106">
        <v>49202101</v>
      </c>
      <c r="AI1436" s="106" t="s">
        <v>4247</v>
      </c>
      <c r="AJ1436" s="61" t="s">
        <v>5911</v>
      </c>
      <c r="AK1436" s="58">
        <v>2010</v>
      </c>
    </row>
    <row r="1437" spans="19:37" x14ac:dyDescent="0.25">
      <c r="S1437" s="68" t="s">
        <v>2867</v>
      </c>
      <c r="T1437" s="61" t="s">
        <v>2868</v>
      </c>
      <c r="AH1437" s="106">
        <v>49202200</v>
      </c>
      <c r="AI1437" s="106" t="s">
        <v>4248</v>
      </c>
      <c r="AJ1437" s="61" t="s">
        <v>5912</v>
      </c>
      <c r="AK1437" s="58">
        <v>2019</v>
      </c>
    </row>
    <row r="1438" spans="19:37" x14ac:dyDescent="0.25">
      <c r="S1438" s="68" t="s">
        <v>2809</v>
      </c>
      <c r="T1438" s="61" t="s">
        <v>2810</v>
      </c>
      <c r="AH1438" s="106">
        <v>49209000</v>
      </c>
      <c r="AI1438" s="106" t="s">
        <v>5913</v>
      </c>
      <c r="AJ1438" s="61" t="s">
        <v>4434</v>
      </c>
      <c r="AK1438" s="58">
        <v>2019</v>
      </c>
    </row>
    <row r="1439" spans="19:37" x14ac:dyDescent="0.25">
      <c r="S1439" s="68" t="s">
        <v>2869</v>
      </c>
      <c r="T1439" s="61" t="s">
        <v>2870</v>
      </c>
      <c r="AH1439" s="106">
        <v>49209100</v>
      </c>
      <c r="AI1439" s="106" t="s">
        <v>4249</v>
      </c>
      <c r="AJ1439" s="61" t="s">
        <v>5914</v>
      </c>
      <c r="AK1439" s="58">
        <v>2019</v>
      </c>
    </row>
    <row r="1440" spans="19:37" x14ac:dyDescent="0.25">
      <c r="S1440" s="68" t="s">
        <v>2973</v>
      </c>
      <c r="T1440" s="61" t="s">
        <v>2974</v>
      </c>
      <c r="AH1440" s="106">
        <v>49209200</v>
      </c>
      <c r="AI1440" s="106" t="s">
        <v>4250</v>
      </c>
      <c r="AJ1440" s="61" t="s">
        <v>5915</v>
      </c>
      <c r="AK1440" s="58">
        <v>2019</v>
      </c>
    </row>
    <row r="1441" spans="19:37" x14ac:dyDescent="0.25">
      <c r="S1441" s="68" t="s">
        <v>2831</v>
      </c>
      <c r="T1441" s="61" t="s">
        <v>2832</v>
      </c>
      <c r="AH1441" s="106">
        <v>49209300</v>
      </c>
      <c r="AI1441" s="106" t="s">
        <v>4251</v>
      </c>
      <c r="AJ1441" s="61" t="s">
        <v>5916</v>
      </c>
      <c r="AK1441" s="58">
        <v>2019</v>
      </c>
    </row>
    <row r="1442" spans="19:37" x14ac:dyDescent="0.25">
      <c r="S1442" s="68" t="s">
        <v>2871</v>
      </c>
      <c r="T1442" s="61" t="s">
        <v>2872</v>
      </c>
      <c r="AH1442" s="106">
        <v>49209400</v>
      </c>
      <c r="AI1442" s="106" t="s">
        <v>4252</v>
      </c>
      <c r="AJ1442" s="61" t="s">
        <v>5917</v>
      </c>
      <c r="AK1442" s="58">
        <v>2019</v>
      </c>
    </row>
    <row r="1443" spans="19:37" x14ac:dyDescent="0.25">
      <c r="S1443" s="68" t="s">
        <v>3001</v>
      </c>
      <c r="T1443" s="61" t="s">
        <v>3002</v>
      </c>
      <c r="AH1443" s="106">
        <v>49209500</v>
      </c>
      <c r="AI1443" s="106" t="s">
        <v>5918</v>
      </c>
      <c r="AJ1443" s="61" t="s">
        <v>5919</v>
      </c>
      <c r="AK1443" s="58">
        <v>2019</v>
      </c>
    </row>
    <row r="1444" spans="19:37" x14ac:dyDescent="0.25">
      <c r="S1444" s="68" t="s">
        <v>3003</v>
      </c>
      <c r="T1444" s="61" t="s">
        <v>3004</v>
      </c>
      <c r="AH1444" s="106">
        <v>49209600</v>
      </c>
      <c r="AI1444" s="106" t="s">
        <v>4253</v>
      </c>
      <c r="AJ1444" s="61" t="s">
        <v>5920</v>
      </c>
      <c r="AK1444" s="58">
        <v>2019</v>
      </c>
    </row>
    <row r="1445" spans="19:37" x14ac:dyDescent="0.25">
      <c r="S1445" s="68" t="s">
        <v>2873</v>
      </c>
      <c r="T1445" s="61" t="s">
        <v>2874</v>
      </c>
      <c r="AH1445" s="106">
        <v>49209700</v>
      </c>
      <c r="AI1445" s="106" t="s">
        <v>5921</v>
      </c>
      <c r="AJ1445" s="61" t="s">
        <v>5922</v>
      </c>
      <c r="AK1445" s="58">
        <v>2019</v>
      </c>
    </row>
    <row r="1446" spans="19:37" x14ac:dyDescent="0.25">
      <c r="S1446" s="68" t="s">
        <v>2981</v>
      </c>
      <c r="T1446" s="61" t="s">
        <v>2982</v>
      </c>
      <c r="AH1446" s="106">
        <v>49209800</v>
      </c>
      <c r="AI1446" s="106" t="s">
        <v>4254</v>
      </c>
      <c r="AJ1446" s="61" t="s">
        <v>5923</v>
      </c>
      <c r="AK1446" s="58">
        <v>2019</v>
      </c>
    </row>
    <row r="1447" spans="19:37" x14ac:dyDescent="0.25">
      <c r="S1447" s="68" t="s">
        <v>2875</v>
      </c>
      <c r="T1447" s="61" t="s">
        <v>2876</v>
      </c>
      <c r="AH1447" s="106">
        <v>49300000</v>
      </c>
      <c r="AI1447" s="106" t="s">
        <v>5924</v>
      </c>
      <c r="AJ1447" s="61" t="s">
        <v>4434</v>
      </c>
      <c r="AK1447" s="58">
        <v>2019</v>
      </c>
    </row>
    <row r="1448" spans="19:37" x14ac:dyDescent="0.25">
      <c r="S1448" s="68" t="s">
        <v>3005</v>
      </c>
      <c r="T1448" s="61" t="s">
        <v>3006</v>
      </c>
      <c r="AH1448" s="106">
        <v>49301000</v>
      </c>
      <c r="AI1448" s="106" t="s">
        <v>4255</v>
      </c>
      <c r="AJ1448" s="61" t="s">
        <v>4434</v>
      </c>
      <c r="AK1448" s="58">
        <v>2019</v>
      </c>
    </row>
    <row r="1449" spans="19:37" x14ac:dyDescent="0.25">
      <c r="S1449" s="68" t="s">
        <v>2811</v>
      </c>
      <c r="T1449" s="61" t="s">
        <v>2812</v>
      </c>
      <c r="AH1449" s="106">
        <v>49301100</v>
      </c>
      <c r="AI1449" s="106" t="s">
        <v>4255</v>
      </c>
      <c r="AJ1449" s="61" t="s">
        <v>5925</v>
      </c>
      <c r="AK1449" s="58">
        <v>2019</v>
      </c>
    </row>
    <row r="1450" spans="19:37" x14ac:dyDescent="0.25">
      <c r="S1450" s="68" t="s">
        <v>2877</v>
      </c>
      <c r="T1450" s="61" t="s">
        <v>2878</v>
      </c>
      <c r="AH1450" s="106">
        <v>49302000</v>
      </c>
      <c r="AI1450" s="106" t="s">
        <v>5926</v>
      </c>
      <c r="AJ1450" s="61" t="s">
        <v>4434</v>
      </c>
      <c r="AK1450" s="58">
        <v>2019</v>
      </c>
    </row>
    <row r="1451" spans="19:37" x14ac:dyDescent="0.25">
      <c r="S1451" s="68" t="s">
        <v>2879</v>
      </c>
      <c r="T1451" s="61" t="s">
        <v>2880</v>
      </c>
      <c r="AH1451" s="106">
        <v>49302100</v>
      </c>
      <c r="AI1451" s="106" t="s">
        <v>4256</v>
      </c>
      <c r="AJ1451" s="61" t="s">
        <v>5927</v>
      </c>
      <c r="AK1451" s="58">
        <v>2019</v>
      </c>
    </row>
    <row r="1452" spans="19:37" x14ac:dyDescent="0.25">
      <c r="S1452" s="68" t="s">
        <v>2813</v>
      </c>
      <c r="T1452" s="61" t="s">
        <v>2814</v>
      </c>
      <c r="AH1452" s="106">
        <v>49302200</v>
      </c>
      <c r="AI1452" s="106" t="s">
        <v>4257</v>
      </c>
      <c r="AJ1452" s="61" t="s">
        <v>5928</v>
      </c>
      <c r="AK1452" s="58">
        <v>2019</v>
      </c>
    </row>
    <row r="1453" spans="19:37" x14ac:dyDescent="0.25">
      <c r="S1453" s="68" t="s">
        <v>2881</v>
      </c>
      <c r="T1453" s="61" t="s">
        <v>2882</v>
      </c>
      <c r="AH1453" s="106">
        <v>49302300</v>
      </c>
      <c r="AI1453" s="106" t="s">
        <v>5929</v>
      </c>
      <c r="AJ1453" s="61" t="s">
        <v>5930</v>
      </c>
      <c r="AK1453" s="58">
        <v>2019</v>
      </c>
    </row>
    <row r="1454" spans="19:37" x14ac:dyDescent="0.25">
      <c r="S1454" s="68" t="s">
        <v>3007</v>
      </c>
      <c r="T1454" s="61" t="s">
        <v>3008</v>
      </c>
      <c r="AH1454" s="106">
        <v>49302301</v>
      </c>
      <c r="AI1454" s="106" t="s">
        <v>4258</v>
      </c>
      <c r="AJ1454" s="61" t="s">
        <v>5931</v>
      </c>
      <c r="AK1454" s="58">
        <v>2010</v>
      </c>
    </row>
    <row r="1455" spans="19:37" x14ac:dyDescent="0.25">
      <c r="S1455" s="68" t="s">
        <v>2883</v>
      </c>
      <c r="T1455" s="61" t="s">
        <v>2884</v>
      </c>
      <c r="AH1455" s="106">
        <v>49302302</v>
      </c>
      <c r="AI1455" s="106" t="s">
        <v>4259</v>
      </c>
      <c r="AJ1455" s="61" t="s">
        <v>5932</v>
      </c>
      <c r="AK1455" s="58">
        <v>2010</v>
      </c>
    </row>
    <row r="1456" spans="19:37" x14ac:dyDescent="0.25">
      <c r="S1456" s="68" t="s">
        <v>2885</v>
      </c>
      <c r="T1456" s="61" t="s">
        <v>2886</v>
      </c>
      <c r="AH1456" s="106">
        <v>49303000</v>
      </c>
      <c r="AI1456" s="106" t="s">
        <v>4260</v>
      </c>
      <c r="AJ1456" s="61" t="s">
        <v>4434</v>
      </c>
      <c r="AK1456" s="58">
        <v>2019</v>
      </c>
    </row>
    <row r="1457" spans="19:37" x14ac:dyDescent="0.25">
      <c r="S1457" s="68" t="s">
        <v>2887</v>
      </c>
      <c r="T1457" s="61" t="s">
        <v>2888</v>
      </c>
      <c r="AH1457" s="106">
        <v>49303100</v>
      </c>
      <c r="AI1457" s="106" t="s">
        <v>4260</v>
      </c>
      <c r="AJ1457" s="61" t="s">
        <v>5933</v>
      </c>
      <c r="AK1457" s="58">
        <v>2019</v>
      </c>
    </row>
    <row r="1458" spans="19:37" x14ac:dyDescent="0.25">
      <c r="S1458" s="68" t="s">
        <v>2889</v>
      </c>
      <c r="T1458" s="61" t="s">
        <v>2890</v>
      </c>
      <c r="AH1458" s="106">
        <v>49304000</v>
      </c>
      <c r="AI1458" s="106" t="s">
        <v>5934</v>
      </c>
      <c r="AJ1458" s="61" t="s">
        <v>4434</v>
      </c>
      <c r="AK1458" s="58">
        <v>2019</v>
      </c>
    </row>
    <row r="1459" spans="19:37" x14ac:dyDescent="0.25">
      <c r="S1459" s="68" t="s">
        <v>2891</v>
      </c>
      <c r="T1459" s="61" t="s">
        <v>2892</v>
      </c>
      <c r="AH1459" s="106">
        <v>49304100</v>
      </c>
      <c r="AI1459" s="106" t="s">
        <v>4261</v>
      </c>
      <c r="AJ1459" s="61" t="s">
        <v>5935</v>
      </c>
      <c r="AK1459" s="58">
        <v>2019</v>
      </c>
    </row>
    <row r="1460" spans="19:37" x14ac:dyDescent="0.25">
      <c r="S1460" s="68" t="s">
        <v>2893</v>
      </c>
      <c r="T1460" s="61" t="s">
        <v>2894</v>
      </c>
      <c r="AH1460" s="106">
        <v>49304200</v>
      </c>
      <c r="AI1460" s="106" t="s">
        <v>4262</v>
      </c>
      <c r="AJ1460" s="61" t="s">
        <v>5936</v>
      </c>
      <c r="AK1460" s="58">
        <v>2019</v>
      </c>
    </row>
    <row r="1461" spans="19:37" x14ac:dyDescent="0.25">
      <c r="S1461" s="68" t="s">
        <v>2895</v>
      </c>
      <c r="T1461" s="61" t="s">
        <v>2896</v>
      </c>
      <c r="AH1461" s="106">
        <v>49304300</v>
      </c>
      <c r="AI1461" s="106" t="s">
        <v>4263</v>
      </c>
      <c r="AJ1461" s="61" t="s">
        <v>5937</v>
      </c>
      <c r="AK1461" s="58">
        <v>2019</v>
      </c>
    </row>
    <row r="1462" spans="19:37" x14ac:dyDescent="0.25">
      <c r="S1462" s="68" t="s">
        <v>2897</v>
      </c>
      <c r="T1462" s="61" t="s">
        <v>2898</v>
      </c>
      <c r="AH1462" s="106">
        <v>49305000</v>
      </c>
      <c r="AI1462" s="106" t="s">
        <v>5938</v>
      </c>
      <c r="AJ1462" s="61" t="s">
        <v>4434</v>
      </c>
      <c r="AK1462" s="58">
        <v>2019</v>
      </c>
    </row>
    <row r="1463" spans="19:37" x14ac:dyDescent="0.25">
      <c r="S1463" s="68" t="s">
        <v>2899</v>
      </c>
      <c r="T1463" s="61" t="s">
        <v>2900</v>
      </c>
      <c r="AH1463" s="106">
        <v>49305100</v>
      </c>
      <c r="AI1463" s="106" t="s">
        <v>4264</v>
      </c>
      <c r="AJ1463" s="61" t="s">
        <v>5939</v>
      </c>
      <c r="AK1463" s="58">
        <v>2019</v>
      </c>
    </row>
    <row r="1464" spans="19:37" x14ac:dyDescent="0.25">
      <c r="S1464" s="68" t="s">
        <v>2983</v>
      </c>
      <c r="T1464" s="61" t="s">
        <v>2984</v>
      </c>
      <c r="AH1464" s="106">
        <v>49305200</v>
      </c>
      <c r="AI1464" s="106" t="s">
        <v>4265</v>
      </c>
      <c r="AJ1464" s="61" t="s">
        <v>5940</v>
      </c>
      <c r="AK1464" s="58">
        <v>2019</v>
      </c>
    </row>
    <row r="1465" spans="19:37" x14ac:dyDescent="0.25">
      <c r="S1465" s="68" t="s">
        <v>2901</v>
      </c>
      <c r="T1465" s="61" t="s">
        <v>2902</v>
      </c>
      <c r="AH1465" s="106">
        <v>49305300</v>
      </c>
      <c r="AI1465" s="106" t="s">
        <v>4266</v>
      </c>
      <c r="AJ1465" s="61" t="s">
        <v>5941</v>
      </c>
      <c r="AK1465" s="58">
        <v>2019</v>
      </c>
    </row>
    <row r="1466" spans="19:37" x14ac:dyDescent="0.25">
      <c r="S1466" s="68" t="s">
        <v>2903</v>
      </c>
      <c r="T1466" s="61" t="s">
        <v>2904</v>
      </c>
      <c r="AH1466" s="106">
        <v>49309000</v>
      </c>
      <c r="AI1466" s="106" t="s">
        <v>5942</v>
      </c>
      <c r="AJ1466" s="61" t="s">
        <v>4434</v>
      </c>
      <c r="AK1466" s="58">
        <v>2019</v>
      </c>
    </row>
    <row r="1467" spans="19:37" x14ac:dyDescent="0.25">
      <c r="S1467" s="68" t="s">
        <v>3009</v>
      </c>
      <c r="T1467" s="61" t="s">
        <v>3010</v>
      </c>
      <c r="AH1467" s="106">
        <v>49309100</v>
      </c>
      <c r="AI1467" s="106" t="s">
        <v>4267</v>
      </c>
      <c r="AJ1467" s="61" t="s">
        <v>5943</v>
      </c>
      <c r="AK1467" s="58">
        <v>2019</v>
      </c>
    </row>
    <row r="1468" spans="19:37" x14ac:dyDescent="0.25">
      <c r="S1468" s="68" t="s">
        <v>2905</v>
      </c>
      <c r="T1468" s="61" t="s">
        <v>2906</v>
      </c>
      <c r="AH1468" s="106">
        <v>49309200</v>
      </c>
      <c r="AI1468" s="106" t="s">
        <v>4268</v>
      </c>
      <c r="AJ1468" s="61" t="s">
        <v>5944</v>
      </c>
      <c r="AK1468" s="58">
        <v>2019</v>
      </c>
    </row>
    <row r="1469" spans="19:37" x14ac:dyDescent="0.25">
      <c r="S1469" s="68" t="s">
        <v>2907</v>
      </c>
      <c r="T1469" s="61" t="s">
        <v>2908</v>
      </c>
      <c r="AH1469" s="106">
        <v>49309300</v>
      </c>
      <c r="AI1469" s="106" t="s">
        <v>5945</v>
      </c>
      <c r="AJ1469" s="61" t="s">
        <v>5946</v>
      </c>
      <c r="AK1469" s="58">
        <v>2019</v>
      </c>
    </row>
    <row r="1470" spans="19:37" x14ac:dyDescent="0.25">
      <c r="S1470" s="68" t="s">
        <v>2909</v>
      </c>
      <c r="T1470" s="61" t="s">
        <v>2910</v>
      </c>
      <c r="AH1470" s="106">
        <v>49900000</v>
      </c>
      <c r="AI1470" s="106" t="s">
        <v>5947</v>
      </c>
      <c r="AJ1470" s="61" t="s">
        <v>4434</v>
      </c>
      <c r="AK1470" s="58">
        <v>2019</v>
      </c>
    </row>
    <row r="1471" spans="19:37" x14ac:dyDescent="0.25">
      <c r="S1471" s="68" t="s">
        <v>2911</v>
      </c>
      <c r="T1471" s="61" t="s">
        <v>2912</v>
      </c>
      <c r="AH1471" s="106">
        <v>49901000</v>
      </c>
      <c r="AI1471" s="106" t="s">
        <v>5948</v>
      </c>
      <c r="AJ1471" s="61" t="s">
        <v>4434</v>
      </c>
      <c r="AK1471" s="58">
        <v>2019</v>
      </c>
    </row>
    <row r="1472" spans="19:37" x14ac:dyDescent="0.25">
      <c r="S1472" s="68" t="s">
        <v>2913</v>
      </c>
      <c r="T1472" s="61" t="s">
        <v>2914</v>
      </c>
      <c r="AH1472" s="106">
        <v>49901100</v>
      </c>
      <c r="AI1472" s="106" t="s">
        <v>5949</v>
      </c>
      <c r="AJ1472" s="61" t="s">
        <v>5950</v>
      </c>
      <c r="AK1472" s="58">
        <v>2019</v>
      </c>
    </row>
    <row r="1473" spans="19:37" x14ac:dyDescent="0.25">
      <c r="S1473" s="68" t="s">
        <v>3011</v>
      </c>
      <c r="T1473" s="61" t="s">
        <v>3012</v>
      </c>
      <c r="AH1473" s="106">
        <v>49901200</v>
      </c>
      <c r="AI1473" s="106" t="s">
        <v>5951</v>
      </c>
      <c r="AJ1473" s="61" t="s">
        <v>5952</v>
      </c>
      <c r="AK1473" s="58">
        <v>2019</v>
      </c>
    </row>
    <row r="1474" spans="19:37" x14ac:dyDescent="0.25">
      <c r="S1474" s="68" t="s">
        <v>3025</v>
      </c>
      <c r="T1474" s="61" t="s">
        <v>3026</v>
      </c>
      <c r="AH1474" s="106">
        <v>49902000</v>
      </c>
      <c r="AI1474" s="106" t="s">
        <v>5953</v>
      </c>
      <c r="AJ1474" s="61" t="s">
        <v>4434</v>
      </c>
      <c r="AK1474" s="58">
        <v>2019</v>
      </c>
    </row>
    <row r="1475" spans="19:37" x14ac:dyDescent="0.25">
      <c r="S1475" s="68" t="s">
        <v>2915</v>
      </c>
      <c r="T1475" s="61" t="s">
        <v>2916</v>
      </c>
      <c r="AH1475" s="106">
        <v>49902100</v>
      </c>
      <c r="AI1475" s="106" t="s">
        <v>5953</v>
      </c>
      <c r="AJ1475" s="61" t="s">
        <v>5954</v>
      </c>
      <c r="AK1475" s="58">
        <v>2019</v>
      </c>
    </row>
    <row r="1476" spans="19:37" x14ac:dyDescent="0.25">
      <c r="S1476" s="68" t="s">
        <v>2985</v>
      </c>
      <c r="T1476" s="61" t="s">
        <v>2986</v>
      </c>
      <c r="AH1476" s="106">
        <v>49902101</v>
      </c>
      <c r="AI1476" s="106" t="s">
        <v>4269</v>
      </c>
      <c r="AJ1476" s="61" t="s">
        <v>5955</v>
      </c>
      <c r="AK1476" s="58">
        <v>2010</v>
      </c>
    </row>
    <row r="1477" spans="19:37" x14ac:dyDescent="0.25">
      <c r="S1477" s="68" t="s">
        <v>3027</v>
      </c>
      <c r="T1477" s="61" t="s">
        <v>3028</v>
      </c>
      <c r="AH1477" s="106">
        <v>49902102</v>
      </c>
      <c r="AI1477" s="106" t="s">
        <v>4270</v>
      </c>
      <c r="AJ1477" s="61" t="s">
        <v>5956</v>
      </c>
      <c r="AK1477" s="58">
        <v>2010</v>
      </c>
    </row>
    <row r="1478" spans="19:37" x14ac:dyDescent="0.25">
      <c r="S1478" s="68" t="s">
        <v>2833</v>
      </c>
      <c r="T1478" s="61" t="s">
        <v>2834</v>
      </c>
      <c r="AH1478" s="106">
        <v>49903000</v>
      </c>
      <c r="AI1478" s="106" t="s">
        <v>4271</v>
      </c>
      <c r="AJ1478" s="61" t="s">
        <v>4434</v>
      </c>
      <c r="AK1478" s="58">
        <v>2019</v>
      </c>
    </row>
    <row r="1479" spans="19:37" x14ac:dyDescent="0.25">
      <c r="S1479" s="68" t="s">
        <v>2917</v>
      </c>
      <c r="T1479" s="61" t="s">
        <v>2918</v>
      </c>
      <c r="AH1479" s="106">
        <v>49903100</v>
      </c>
      <c r="AI1479" s="106" t="s">
        <v>4271</v>
      </c>
      <c r="AJ1479" s="61" t="s">
        <v>5957</v>
      </c>
      <c r="AK1479" s="58">
        <v>2019</v>
      </c>
    </row>
    <row r="1480" spans="19:37" x14ac:dyDescent="0.25">
      <c r="S1480" s="68" t="s">
        <v>2919</v>
      </c>
      <c r="T1480" s="61" t="s">
        <v>2920</v>
      </c>
      <c r="AH1480" s="106">
        <v>49904000</v>
      </c>
      <c r="AI1480" s="106" t="s">
        <v>5958</v>
      </c>
      <c r="AJ1480" s="61" t="s">
        <v>4434</v>
      </c>
      <c r="AK1480" s="58">
        <v>2019</v>
      </c>
    </row>
    <row r="1481" spans="19:37" x14ac:dyDescent="0.25">
      <c r="S1481" s="68" t="s">
        <v>2921</v>
      </c>
      <c r="T1481" s="61" t="s">
        <v>2922</v>
      </c>
      <c r="AH1481" s="106">
        <v>49904100</v>
      </c>
      <c r="AI1481" s="106" t="s">
        <v>4272</v>
      </c>
      <c r="AJ1481" s="61" t="s">
        <v>5959</v>
      </c>
      <c r="AK1481" s="58">
        <v>2019</v>
      </c>
    </row>
    <row r="1482" spans="19:37" x14ac:dyDescent="0.25">
      <c r="S1482" s="68" t="s">
        <v>2963</v>
      </c>
      <c r="T1482" s="61" t="s">
        <v>2964</v>
      </c>
      <c r="AH1482" s="106">
        <v>49904300</v>
      </c>
      <c r="AI1482" s="106" t="s">
        <v>4273</v>
      </c>
      <c r="AJ1482" s="61" t="s">
        <v>5960</v>
      </c>
      <c r="AK1482" s="58">
        <v>2019</v>
      </c>
    </row>
    <row r="1483" spans="19:37" x14ac:dyDescent="0.25">
      <c r="S1483" s="68" t="s">
        <v>2923</v>
      </c>
      <c r="T1483" s="61" t="s">
        <v>2924</v>
      </c>
      <c r="AH1483" s="106">
        <v>49904400</v>
      </c>
      <c r="AI1483" s="106" t="s">
        <v>4274</v>
      </c>
      <c r="AJ1483" s="61" t="s">
        <v>5961</v>
      </c>
      <c r="AK1483" s="58">
        <v>2019</v>
      </c>
    </row>
    <row r="1484" spans="19:37" x14ac:dyDescent="0.25">
      <c r="S1484" s="68" t="s">
        <v>2925</v>
      </c>
      <c r="T1484" s="61" t="s">
        <v>2926</v>
      </c>
      <c r="AH1484" s="106">
        <v>49904500</v>
      </c>
      <c r="AI1484" s="106" t="s">
        <v>4275</v>
      </c>
      <c r="AJ1484" s="61" t="s">
        <v>5962</v>
      </c>
      <c r="AK1484" s="58">
        <v>2019</v>
      </c>
    </row>
    <row r="1485" spans="19:37" x14ac:dyDescent="0.25">
      <c r="S1485" s="68" t="s">
        <v>2927</v>
      </c>
      <c r="T1485" s="61" t="s">
        <v>2928</v>
      </c>
      <c r="AH1485" s="106">
        <v>49905000</v>
      </c>
      <c r="AI1485" s="106" t="s">
        <v>5963</v>
      </c>
      <c r="AJ1485" s="61" t="s">
        <v>4434</v>
      </c>
      <c r="AK1485" s="58">
        <v>2019</v>
      </c>
    </row>
    <row r="1486" spans="19:37" x14ac:dyDescent="0.25">
      <c r="S1486" s="68" t="s">
        <v>2929</v>
      </c>
      <c r="T1486" s="61" t="s">
        <v>2930</v>
      </c>
      <c r="AH1486" s="106">
        <v>49905100</v>
      </c>
      <c r="AI1486" s="106" t="s">
        <v>4276</v>
      </c>
      <c r="AJ1486" s="61" t="s">
        <v>5964</v>
      </c>
      <c r="AK1486" s="58">
        <v>2019</v>
      </c>
    </row>
    <row r="1487" spans="19:37" x14ac:dyDescent="0.25">
      <c r="S1487" s="68" t="s">
        <v>2931</v>
      </c>
      <c r="T1487" s="61" t="s">
        <v>2932</v>
      </c>
      <c r="AH1487" s="106">
        <v>49905200</v>
      </c>
      <c r="AI1487" s="106" t="s">
        <v>4277</v>
      </c>
      <c r="AJ1487" s="61" t="s">
        <v>5965</v>
      </c>
      <c r="AK1487" s="58">
        <v>2019</v>
      </c>
    </row>
    <row r="1488" spans="19:37" x14ac:dyDescent="0.25">
      <c r="S1488" s="68" t="s">
        <v>2933</v>
      </c>
      <c r="T1488" s="61" t="s">
        <v>2934</v>
      </c>
      <c r="AH1488" s="106">
        <v>49906000</v>
      </c>
      <c r="AI1488" s="106" t="s">
        <v>5966</v>
      </c>
      <c r="AJ1488" s="61" t="s">
        <v>4434</v>
      </c>
      <c r="AK1488" s="58">
        <v>2019</v>
      </c>
    </row>
    <row r="1489" spans="19:37" x14ac:dyDescent="0.25">
      <c r="S1489" s="68" t="s">
        <v>2835</v>
      </c>
      <c r="T1489" s="61" t="s">
        <v>2836</v>
      </c>
      <c r="AH1489" s="106">
        <v>49906100</v>
      </c>
      <c r="AI1489" s="106" t="s">
        <v>5967</v>
      </c>
      <c r="AJ1489" s="61" t="s">
        <v>5968</v>
      </c>
      <c r="AK1489" s="58">
        <v>2019</v>
      </c>
    </row>
    <row r="1490" spans="19:37" x14ac:dyDescent="0.25">
      <c r="S1490" s="68" t="s">
        <v>2935</v>
      </c>
      <c r="T1490" s="61" t="s">
        <v>2936</v>
      </c>
      <c r="AH1490" s="106">
        <v>49906200</v>
      </c>
      <c r="AI1490" s="106" t="s">
        <v>4278</v>
      </c>
      <c r="AJ1490" s="61" t="s">
        <v>5969</v>
      </c>
      <c r="AK1490" s="58">
        <v>2019</v>
      </c>
    </row>
    <row r="1491" spans="19:37" x14ac:dyDescent="0.25">
      <c r="S1491" s="68" t="s">
        <v>3013</v>
      </c>
      <c r="T1491" s="61" t="s">
        <v>3014</v>
      </c>
      <c r="AH1491" s="106">
        <v>49906300</v>
      </c>
      <c r="AI1491" s="106" t="s">
        <v>4279</v>
      </c>
      <c r="AJ1491" s="61" t="s">
        <v>5970</v>
      </c>
      <c r="AK1491" s="58">
        <v>2019</v>
      </c>
    </row>
    <row r="1492" spans="19:37" x14ac:dyDescent="0.25">
      <c r="S1492" s="68" t="s">
        <v>2937</v>
      </c>
      <c r="T1492" s="61" t="s">
        <v>2938</v>
      </c>
      <c r="AH1492" s="106">
        <v>49906400</v>
      </c>
      <c r="AI1492" s="106" t="s">
        <v>5971</v>
      </c>
      <c r="AJ1492" s="61" t="s">
        <v>5972</v>
      </c>
      <c r="AK1492" s="58">
        <v>2019</v>
      </c>
    </row>
    <row r="1493" spans="19:37" x14ac:dyDescent="0.25">
      <c r="S1493" s="68" t="s">
        <v>2987</v>
      </c>
      <c r="T1493" s="61" t="s">
        <v>2988</v>
      </c>
      <c r="AH1493" s="106">
        <v>49906900</v>
      </c>
      <c r="AI1493" s="106" t="s">
        <v>4280</v>
      </c>
      <c r="AJ1493" s="61" t="s">
        <v>5973</v>
      </c>
      <c r="AK1493" s="58">
        <v>2019</v>
      </c>
    </row>
    <row r="1494" spans="19:37" x14ac:dyDescent="0.25">
      <c r="S1494" s="68" t="s">
        <v>3017</v>
      </c>
      <c r="T1494" s="61" t="s">
        <v>3018</v>
      </c>
      <c r="AH1494" s="106">
        <v>49907000</v>
      </c>
      <c r="AI1494" s="106" t="s">
        <v>4281</v>
      </c>
      <c r="AJ1494" s="61" t="s">
        <v>4434</v>
      </c>
      <c r="AK1494" s="58">
        <v>2019</v>
      </c>
    </row>
    <row r="1495" spans="19:37" x14ac:dyDescent="0.25">
      <c r="S1495" s="68" t="s">
        <v>2939</v>
      </c>
      <c r="T1495" s="61" t="s">
        <v>2940</v>
      </c>
      <c r="AH1495" s="106">
        <v>49907100</v>
      </c>
      <c r="AI1495" s="106" t="s">
        <v>4281</v>
      </c>
      <c r="AJ1495" s="61" t="s">
        <v>5974</v>
      </c>
      <c r="AK1495" s="58">
        <v>2019</v>
      </c>
    </row>
    <row r="1496" spans="19:37" x14ac:dyDescent="0.25">
      <c r="S1496" s="68" t="s">
        <v>2837</v>
      </c>
      <c r="T1496" s="61" t="s">
        <v>2838</v>
      </c>
      <c r="AH1496" s="106">
        <v>49908000</v>
      </c>
      <c r="AI1496" s="106" t="s">
        <v>4282</v>
      </c>
      <c r="AJ1496" s="61" t="s">
        <v>4434</v>
      </c>
      <c r="AK1496" s="58">
        <v>2019</v>
      </c>
    </row>
    <row r="1497" spans="19:37" x14ac:dyDescent="0.25">
      <c r="S1497" s="68" t="s">
        <v>2941</v>
      </c>
      <c r="T1497" s="61" t="s">
        <v>2942</v>
      </c>
      <c r="AH1497" s="106">
        <v>49908100</v>
      </c>
      <c r="AI1497" s="106" t="s">
        <v>4282</v>
      </c>
      <c r="AJ1497" s="61" t="s">
        <v>5975</v>
      </c>
      <c r="AK1497" s="58">
        <v>2019</v>
      </c>
    </row>
    <row r="1498" spans="19:37" x14ac:dyDescent="0.25">
      <c r="S1498" s="68" t="s">
        <v>3033</v>
      </c>
      <c r="T1498" s="61" t="s">
        <v>3034</v>
      </c>
      <c r="AH1498" s="106">
        <v>49909000</v>
      </c>
      <c r="AI1498" s="106" t="s">
        <v>5976</v>
      </c>
      <c r="AJ1498" s="61" t="s">
        <v>4434</v>
      </c>
      <c r="AK1498" s="58">
        <v>2019</v>
      </c>
    </row>
    <row r="1499" spans="19:37" x14ac:dyDescent="0.25">
      <c r="S1499" s="68" t="s">
        <v>3019</v>
      </c>
      <c r="T1499" s="61" t="s">
        <v>3020</v>
      </c>
      <c r="AH1499" s="106">
        <v>49909100</v>
      </c>
      <c r="AI1499" s="106" t="s">
        <v>5977</v>
      </c>
      <c r="AJ1499" s="61" t="s">
        <v>5978</v>
      </c>
      <c r="AK1499" s="58">
        <v>2019</v>
      </c>
    </row>
    <row r="1500" spans="19:37" x14ac:dyDescent="0.25">
      <c r="S1500" s="68" t="s">
        <v>2839</v>
      </c>
      <c r="T1500" s="61" t="s">
        <v>2840</v>
      </c>
      <c r="AH1500" s="106">
        <v>49909200</v>
      </c>
      <c r="AI1500" s="106" t="s">
        <v>4283</v>
      </c>
      <c r="AJ1500" s="61" t="s">
        <v>5979</v>
      </c>
      <c r="AK1500" s="58">
        <v>2019</v>
      </c>
    </row>
    <row r="1501" spans="19:37" x14ac:dyDescent="0.25">
      <c r="S1501" s="68" t="s">
        <v>2815</v>
      </c>
      <c r="T1501" s="61" t="s">
        <v>2816</v>
      </c>
      <c r="AH1501" s="106">
        <v>49909300</v>
      </c>
      <c r="AI1501" s="106" t="s">
        <v>5980</v>
      </c>
      <c r="AJ1501" s="61" t="s">
        <v>5981</v>
      </c>
      <c r="AK1501" s="58">
        <v>2010</v>
      </c>
    </row>
    <row r="1502" spans="19:37" x14ac:dyDescent="0.25">
      <c r="S1502" s="68" t="s">
        <v>2943</v>
      </c>
      <c r="T1502" s="61" t="s">
        <v>2944</v>
      </c>
      <c r="AH1502" s="106">
        <v>49909400</v>
      </c>
      <c r="AI1502" s="106" t="s">
        <v>4284</v>
      </c>
      <c r="AJ1502" s="61" t="s">
        <v>5982</v>
      </c>
      <c r="AK1502" s="58">
        <v>2019</v>
      </c>
    </row>
    <row r="1503" spans="19:37" x14ac:dyDescent="0.25">
      <c r="S1503" s="68" t="s">
        <v>2989</v>
      </c>
      <c r="T1503" s="61" t="s">
        <v>2990</v>
      </c>
      <c r="AH1503" s="106">
        <v>49909500</v>
      </c>
      <c r="AI1503" s="106" t="s">
        <v>4285</v>
      </c>
      <c r="AJ1503" s="61" t="s">
        <v>5983</v>
      </c>
      <c r="AK1503" s="58">
        <v>2019</v>
      </c>
    </row>
    <row r="1504" spans="19:37" x14ac:dyDescent="0.25">
      <c r="S1504" s="68" t="s">
        <v>2945</v>
      </c>
      <c r="T1504" s="61" t="s">
        <v>2946</v>
      </c>
      <c r="AH1504" s="106">
        <v>49909600</v>
      </c>
      <c r="AI1504" s="106" t="s">
        <v>5984</v>
      </c>
      <c r="AJ1504" s="61" t="s">
        <v>5985</v>
      </c>
      <c r="AK1504" s="58">
        <v>2019</v>
      </c>
    </row>
    <row r="1505" spans="19:37" x14ac:dyDescent="0.25">
      <c r="S1505" s="68" t="s">
        <v>2947</v>
      </c>
      <c r="T1505" s="61" t="s">
        <v>2948</v>
      </c>
      <c r="AH1505" s="106">
        <v>49909700</v>
      </c>
      <c r="AI1505" s="106" t="s">
        <v>4286</v>
      </c>
      <c r="AJ1505" s="61" t="s">
        <v>5986</v>
      </c>
      <c r="AK1505" s="58">
        <v>2019</v>
      </c>
    </row>
    <row r="1506" spans="19:37" x14ac:dyDescent="0.25">
      <c r="S1506" s="68" t="s">
        <v>2949</v>
      </c>
      <c r="T1506" s="61" t="s">
        <v>2950</v>
      </c>
      <c r="AH1506" s="106">
        <v>49909800</v>
      </c>
      <c r="AI1506" s="106" t="s">
        <v>5987</v>
      </c>
      <c r="AJ1506" s="61" t="s">
        <v>5988</v>
      </c>
      <c r="AK1506" s="58">
        <v>2019</v>
      </c>
    </row>
    <row r="1507" spans="19:37" x14ac:dyDescent="0.25">
      <c r="S1507" s="68" t="s">
        <v>2951</v>
      </c>
      <c r="T1507" s="61" t="s">
        <v>2952</v>
      </c>
      <c r="AH1507" s="106">
        <v>49909900</v>
      </c>
      <c r="AI1507" s="106" t="s">
        <v>5989</v>
      </c>
      <c r="AJ1507" s="61" t="s">
        <v>5990</v>
      </c>
      <c r="AK1507" s="58">
        <v>2019</v>
      </c>
    </row>
    <row r="1508" spans="19:37" x14ac:dyDescent="0.25">
      <c r="S1508" s="68" t="s">
        <v>3029</v>
      </c>
      <c r="T1508" s="61" t="s">
        <v>3030</v>
      </c>
      <c r="AH1508" s="106">
        <v>49909901</v>
      </c>
      <c r="AI1508" s="106" t="s">
        <v>4287</v>
      </c>
      <c r="AJ1508" s="61" t="s">
        <v>5991</v>
      </c>
      <c r="AK1508" s="58">
        <v>2019</v>
      </c>
    </row>
    <row r="1509" spans="19:37" x14ac:dyDescent="0.25">
      <c r="S1509" s="68" t="s">
        <v>2841</v>
      </c>
      <c r="T1509" s="61" t="s">
        <v>2842</v>
      </c>
      <c r="AH1509" s="106">
        <v>51100000</v>
      </c>
      <c r="AI1509" s="106" t="s">
        <v>5992</v>
      </c>
      <c r="AJ1509" s="61" t="s">
        <v>4434</v>
      </c>
      <c r="AK1509" s="58">
        <v>2019</v>
      </c>
    </row>
    <row r="1510" spans="19:37" x14ac:dyDescent="0.25">
      <c r="S1510" s="68" t="s">
        <v>2843</v>
      </c>
      <c r="T1510" s="61" t="s">
        <v>2844</v>
      </c>
      <c r="AH1510" s="106">
        <v>51101000</v>
      </c>
      <c r="AI1510" s="106" t="s">
        <v>4288</v>
      </c>
      <c r="AJ1510" s="61" t="s">
        <v>4434</v>
      </c>
      <c r="AK1510" s="58">
        <v>2019</v>
      </c>
    </row>
    <row r="1511" spans="19:37" x14ac:dyDescent="0.25">
      <c r="S1511" s="68" t="s">
        <v>2991</v>
      </c>
      <c r="T1511" s="61" t="s">
        <v>2992</v>
      </c>
      <c r="AH1511" s="106">
        <v>51101100</v>
      </c>
      <c r="AI1511" s="106" t="s">
        <v>4288</v>
      </c>
      <c r="AJ1511" s="61" t="s">
        <v>5993</v>
      </c>
      <c r="AK1511" s="58">
        <v>2019</v>
      </c>
    </row>
    <row r="1512" spans="19:37" x14ac:dyDescent="0.25">
      <c r="S1512" s="68" t="s">
        <v>2953</v>
      </c>
      <c r="T1512" s="61" t="s">
        <v>2954</v>
      </c>
      <c r="AH1512" s="106">
        <v>51200000</v>
      </c>
      <c r="AI1512" s="106" t="s">
        <v>5994</v>
      </c>
      <c r="AJ1512" s="61" t="s">
        <v>4434</v>
      </c>
      <c r="AK1512" s="58">
        <v>2019</v>
      </c>
    </row>
    <row r="1513" spans="19:37" x14ac:dyDescent="0.25">
      <c r="S1513" s="68" t="s">
        <v>2955</v>
      </c>
      <c r="T1513" s="61" t="s">
        <v>2956</v>
      </c>
      <c r="AH1513" s="106">
        <v>51201000</v>
      </c>
      <c r="AI1513" s="106" t="s">
        <v>4289</v>
      </c>
      <c r="AJ1513" s="61" t="s">
        <v>4434</v>
      </c>
      <c r="AK1513" s="58">
        <v>2019</v>
      </c>
    </row>
    <row r="1514" spans="19:37" x14ac:dyDescent="0.25">
      <c r="S1514" s="68" t="s">
        <v>2993</v>
      </c>
      <c r="T1514" s="61" t="s">
        <v>2994</v>
      </c>
      <c r="AH1514" s="106">
        <v>51201100</v>
      </c>
      <c r="AI1514" s="106" t="s">
        <v>4289</v>
      </c>
      <c r="AJ1514" s="61" t="s">
        <v>5995</v>
      </c>
      <c r="AK1514" s="58">
        <v>2019</v>
      </c>
    </row>
    <row r="1515" spans="19:37" x14ac:dyDescent="0.25">
      <c r="S1515" s="68" t="s">
        <v>2957</v>
      </c>
      <c r="T1515" s="61" t="s">
        <v>2958</v>
      </c>
      <c r="AH1515" s="106">
        <v>51202000</v>
      </c>
      <c r="AI1515" s="106" t="s">
        <v>5996</v>
      </c>
      <c r="AJ1515" s="61" t="s">
        <v>4434</v>
      </c>
      <c r="AK1515" s="58">
        <v>2019</v>
      </c>
    </row>
    <row r="1516" spans="19:37" x14ac:dyDescent="0.25">
      <c r="S1516" s="68" t="s">
        <v>2967</v>
      </c>
      <c r="T1516" s="61" t="s">
        <v>2968</v>
      </c>
      <c r="AH1516" s="106">
        <v>51202100</v>
      </c>
      <c r="AI1516" s="106" t="s">
        <v>5997</v>
      </c>
      <c r="AJ1516" s="61" t="s">
        <v>5998</v>
      </c>
      <c r="AK1516" s="58">
        <v>2019</v>
      </c>
    </row>
    <row r="1517" spans="19:37" x14ac:dyDescent="0.25">
      <c r="S1517" s="68" t="s">
        <v>3039</v>
      </c>
      <c r="T1517" s="61" t="s">
        <v>3040</v>
      </c>
      <c r="AH1517" s="106">
        <v>51202200</v>
      </c>
      <c r="AI1517" s="106" t="s">
        <v>5999</v>
      </c>
      <c r="AJ1517" s="61" t="s">
        <v>6000</v>
      </c>
      <c r="AK1517" s="58">
        <v>2019</v>
      </c>
    </row>
    <row r="1518" spans="19:37" x14ac:dyDescent="0.25">
      <c r="S1518" s="68" t="s">
        <v>3041</v>
      </c>
      <c r="T1518" s="61" t="s">
        <v>3042</v>
      </c>
      <c r="AH1518" s="106">
        <v>51202300</v>
      </c>
      <c r="AI1518" s="106" t="s">
        <v>6001</v>
      </c>
      <c r="AJ1518" s="61" t="s">
        <v>6002</v>
      </c>
      <c r="AK1518" s="58">
        <v>2019</v>
      </c>
    </row>
    <row r="1519" spans="19:37" x14ac:dyDescent="0.25">
      <c r="AH1519" s="106">
        <v>51203000</v>
      </c>
      <c r="AI1519" s="106" t="s">
        <v>4290</v>
      </c>
      <c r="AJ1519" s="61" t="s">
        <v>4434</v>
      </c>
      <c r="AK1519" s="58">
        <v>2019</v>
      </c>
    </row>
    <row r="1520" spans="19:37" x14ac:dyDescent="0.25">
      <c r="AH1520" s="106">
        <v>51203100</v>
      </c>
      <c r="AI1520" s="106" t="s">
        <v>4290</v>
      </c>
      <c r="AJ1520" s="61" t="s">
        <v>6003</v>
      </c>
      <c r="AK1520" s="58">
        <v>2019</v>
      </c>
    </row>
    <row r="1521" spans="34:37" x14ac:dyDescent="0.25">
      <c r="AH1521" s="106">
        <v>51204000</v>
      </c>
      <c r="AI1521" s="106" t="s">
        <v>4291</v>
      </c>
      <c r="AJ1521" s="61" t="s">
        <v>4434</v>
      </c>
      <c r="AK1521" s="58">
        <v>2019</v>
      </c>
    </row>
    <row r="1522" spans="34:37" x14ac:dyDescent="0.25">
      <c r="AH1522" s="106">
        <v>51204100</v>
      </c>
      <c r="AI1522" s="106" t="s">
        <v>4291</v>
      </c>
      <c r="AJ1522" s="61" t="s">
        <v>6004</v>
      </c>
      <c r="AK1522" s="58">
        <v>2019</v>
      </c>
    </row>
    <row r="1523" spans="34:37" x14ac:dyDescent="0.25">
      <c r="AH1523" s="106">
        <v>51205000</v>
      </c>
      <c r="AI1523" s="106" t="s">
        <v>6005</v>
      </c>
      <c r="AJ1523" s="61" t="s">
        <v>4434</v>
      </c>
      <c r="AK1523" s="58">
        <v>2019</v>
      </c>
    </row>
    <row r="1524" spans="34:37" x14ac:dyDescent="0.25">
      <c r="AH1524" s="106">
        <v>51205100</v>
      </c>
      <c r="AI1524" s="106" t="s">
        <v>6005</v>
      </c>
      <c r="AJ1524" s="61" t="s">
        <v>6006</v>
      </c>
      <c r="AK1524" s="58">
        <v>2019</v>
      </c>
    </row>
    <row r="1525" spans="34:37" x14ac:dyDescent="0.25">
      <c r="AH1525" s="106">
        <v>51206000</v>
      </c>
      <c r="AI1525" s="106" t="s">
        <v>4292</v>
      </c>
      <c r="AJ1525" s="61" t="s">
        <v>4434</v>
      </c>
      <c r="AK1525" s="58">
        <v>2019</v>
      </c>
    </row>
    <row r="1526" spans="34:37" x14ac:dyDescent="0.25">
      <c r="AH1526" s="106">
        <v>51206100</v>
      </c>
      <c r="AI1526" s="106" t="s">
        <v>4292</v>
      </c>
      <c r="AJ1526" s="61" t="s">
        <v>6007</v>
      </c>
      <c r="AK1526" s="58">
        <v>2019</v>
      </c>
    </row>
    <row r="1527" spans="34:37" x14ac:dyDescent="0.25">
      <c r="AH1527" s="106">
        <v>51209000</v>
      </c>
      <c r="AI1527" s="106" t="s">
        <v>6008</v>
      </c>
      <c r="AJ1527" s="61" t="s">
        <v>4434</v>
      </c>
      <c r="AK1527" s="58">
        <v>2019</v>
      </c>
    </row>
    <row r="1528" spans="34:37" x14ac:dyDescent="0.25">
      <c r="AH1528" s="106">
        <v>51209100</v>
      </c>
      <c r="AI1528" s="106" t="s">
        <v>6005</v>
      </c>
      <c r="AJ1528" s="61" t="s">
        <v>6006</v>
      </c>
      <c r="AK1528" s="58">
        <v>2010</v>
      </c>
    </row>
    <row r="1529" spans="34:37" x14ac:dyDescent="0.25">
      <c r="AH1529" s="106">
        <v>51209200</v>
      </c>
      <c r="AI1529" s="106" t="s">
        <v>6009</v>
      </c>
      <c r="AJ1529" s="61" t="s">
        <v>6010</v>
      </c>
      <c r="AK1529" s="58">
        <v>2019</v>
      </c>
    </row>
    <row r="1530" spans="34:37" x14ac:dyDescent="0.25">
      <c r="AH1530" s="106">
        <v>51209300</v>
      </c>
      <c r="AI1530" s="106" t="s">
        <v>4292</v>
      </c>
      <c r="AJ1530" s="61" t="s">
        <v>6011</v>
      </c>
      <c r="AK1530" s="58">
        <v>2010</v>
      </c>
    </row>
    <row r="1531" spans="34:37" x14ac:dyDescent="0.25">
      <c r="AH1531" s="106">
        <v>51209900</v>
      </c>
      <c r="AI1531" s="106" t="s">
        <v>6012</v>
      </c>
      <c r="AJ1531" s="61" t="s">
        <v>6013</v>
      </c>
      <c r="AK1531" s="58">
        <v>2019</v>
      </c>
    </row>
    <row r="1532" spans="34:37" x14ac:dyDescent="0.25">
      <c r="AH1532" s="106">
        <v>51300000</v>
      </c>
      <c r="AI1532" s="106" t="s">
        <v>6014</v>
      </c>
      <c r="AJ1532" s="61" t="s">
        <v>4434</v>
      </c>
      <c r="AK1532" s="58">
        <v>2019</v>
      </c>
    </row>
    <row r="1533" spans="34:37" x14ac:dyDescent="0.25">
      <c r="AH1533" s="106">
        <v>51301000</v>
      </c>
      <c r="AI1533" s="106" t="s">
        <v>4293</v>
      </c>
      <c r="AJ1533" s="61" t="s">
        <v>4434</v>
      </c>
      <c r="AK1533" s="58">
        <v>2019</v>
      </c>
    </row>
    <row r="1534" spans="34:37" x14ac:dyDescent="0.25">
      <c r="AH1534" s="106">
        <v>51301100</v>
      </c>
      <c r="AI1534" s="106" t="s">
        <v>4293</v>
      </c>
      <c r="AJ1534" s="61" t="s">
        <v>6015</v>
      </c>
      <c r="AK1534" s="58">
        <v>2019</v>
      </c>
    </row>
    <row r="1535" spans="34:37" x14ac:dyDescent="0.25">
      <c r="AH1535" s="106">
        <v>51302000</v>
      </c>
      <c r="AI1535" s="106" t="s">
        <v>6016</v>
      </c>
      <c r="AJ1535" s="61" t="s">
        <v>4434</v>
      </c>
      <c r="AK1535" s="58">
        <v>2019</v>
      </c>
    </row>
    <row r="1536" spans="34:37" x14ac:dyDescent="0.25">
      <c r="AH1536" s="106">
        <v>51302100</v>
      </c>
      <c r="AI1536" s="106" t="s">
        <v>4294</v>
      </c>
      <c r="AJ1536" s="61" t="s">
        <v>6017</v>
      </c>
      <c r="AK1536" s="58">
        <v>2019</v>
      </c>
    </row>
    <row r="1537" spans="34:37" x14ac:dyDescent="0.25">
      <c r="AH1537" s="106">
        <v>51302200</v>
      </c>
      <c r="AI1537" s="106" t="s">
        <v>6018</v>
      </c>
      <c r="AJ1537" s="61" t="s">
        <v>6019</v>
      </c>
      <c r="AK1537" s="58">
        <v>2019</v>
      </c>
    </row>
    <row r="1538" spans="34:37" x14ac:dyDescent="0.25">
      <c r="AH1538" s="106">
        <v>51302300</v>
      </c>
      <c r="AI1538" s="106" t="s">
        <v>4295</v>
      </c>
      <c r="AJ1538" s="61" t="s">
        <v>6020</v>
      </c>
      <c r="AK1538" s="58">
        <v>2019</v>
      </c>
    </row>
    <row r="1539" spans="34:37" x14ac:dyDescent="0.25">
      <c r="AH1539" s="106">
        <v>51309000</v>
      </c>
      <c r="AI1539" s="106" t="s">
        <v>6021</v>
      </c>
      <c r="AJ1539" s="61" t="s">
        <v>4434</v>
      </c>
      <c r="AK1539" s="58">
        <v>2019</v>
      </c>
    </row>
    <row r="1540" spans="34:37" x14ac:dyDescent="0.25">
      <c r="AH1540" s="106">
        <v>51309100</v>
      </c>
      <c r="AI1540" s="106" t="s">
        <v>6022</v>
      </c>
      <c r="AJ1540" s="61" t="s">
        <v>6023</v>
      </c>
      <c r="AK1540" s="58">
        <v>2019</v>
      </c>
    </row>
    <row r="1541" spans="34:37" x14ac:dyDescent="0.25">
      <c r="AH1541" s="106">
        <v>51309200</v>
      </c>
      <c r="AI1541" s="106" t="s">
        <v>6024</v>
      </c>
      <c r="AJ1541" s="61" t="s">
        <v>6025</v>
      </c>
      <c r="AK1541" s="58">
        <v>2019</v>
      </c>
    </row>
    <row r="1542" spans="34:37" x14ac:dyDescent="0.25">
      <c r="AH1542" s="106">
        <v>51309300</v>
      </c>
      <c r="AI1542" s="106" t="s">
        <v>6026</v>
      </c>
      <c r="AJ1542" s="61" t="s">
        <v>6027</v>
      </c>
      <c r="AK1542" s="58">
        <v>2019</v>
      </c>
    </row>
    <row r="1543" spans="34:37" x14ac:dyDescent="0.25">
      <c r="AH1543" s="106">
        <v>51309900</v>
      </c>
      <c r="AI1543" s="106" t="s">
        <v>6028</v>
      </c>
      <c r="AJ1543" s="61" t="s">
        <v>6029</v>
      </c>
      <c r="AK1543" s="58">
        <v>2019</v>
      </c>
    </row>
    <row r="1544" spans="34:37" x14ac:dyDescent="0.25">
      <c r="AH1544" s="106">
        <v>51400000</v>
      </c>
      <c r="AI1544" s="106" t="s">
        <v>6030</v>
      </c>
      <c r="AJ1544" s="61" t="s">
        <v>4434</v>
      </c>
      <c r="AK1544" s="58">
        <v>2019</v>
      </c>
    </row>
    <row r="1545" spans="34:37" x14ac:dyDescent="0.25">
      <c r="AH1545" s="106">
        <v>51401100</v>
      </c>
      <c r="AI1545" s="106" t="s">
        <v>4296</v>
      </c>
      <c r="AJ1545" s="61" t="s">
        <v>6031</v>
      </c>
      <c r="AK1545" s="58">
        <v>2010</v>
      </c>
    </row>
    <row r="1546" spans="34:37" x14ac:dyDescent="0.25">
      <c r="AH1546" s="106">
        <v>51401200</v>
      </c>
      <c r="AI1546" s="106" t="s">
        <v>4297</v>
      </c>
      <c r="AJ1546" s="61" t="s">
        <v>6032</v>
      </c>
      <c r="AK1546" s="58">
        <v>2010</v>
      </c>
    </row>
    <row r="1547" spans="34:37" x14ac:dyDescent="0.25">
      <c r="AH1547" s="106">
        <v>51402000</v>
      </c>
      <c r="AI1547" s="106" t="s">
        <v>6033</v>
      </c>
      <c r="AJ1547" s="61" t="s">
        <v>4434</v>
      </c>
      <c r="AK1547" s="58">
        <v>2019</v>
      </c>
    </row>
    <row r="1548" spans="34:37" x14ac:dyDescent="0.25">
      <c r="AH1548" s="106">
        <v>51402100</v>
      </c>
      <c r="AI1548" s="106" t="s">
        <v>4298</v>
      </c>
      <c r="AJ1548" s="61" t="s">
        <v>6034</v>
      </c>
      <c r="AK1548" s="58">
        <v>2019</v>
      </c>
    </row>
    <row r="1549" spans="34:37" x14ac:dyDescent="0.25">
      <c r="AH1549" s="106">
        <v>51402200</v>
      </c>
      <c r="AI1549" s="106" t="s">
        <v>4299</v>
      </c>
      <c r="AJ1549" s="61" t="s">
        <v>6035</v>
      </c>
      <c r="AK1549" s="58">
        <v>2019</v>
      </c>
    </row>
    <row r="1550" spans="34:37" x14ac:dyDescent="0.25">
      <c r="AH1550" s="106">
        <v>51402300</v>
      </c>
      <c r="AI1550" s="106" t="s">
        <v>4300</v>
      </c>
      <c r="AJ1550" s="61" t="s">
        <v>6036</v>
      </c>
      <c r="AK1550" s="58">
        <v>2019</v>
      </c>
    </row>
    <row r="1551" spans="34:37" x14ac:dyDescent="0.25">
      <c r="AH1551" s="106">
        <v>51403000</v>
      </c>
      <c r="AI1551" s="106" t="s">
        <v>6037</v>
      </c>
      <c r="AJ1551" s="61" t="s">
        <v>4434</v>
      </c>
      <c r="AK1551" s="58">
        <v>2019</v>
      </c>
    </row>
    <row r="1552" spans="34:37" x14ac:dyDescent="0.25">
      <c r="AH1552" s="106">
        <v>51403100</v>
      </c>
      <c r="AI1552" s="106" t="s">
        <v>4301</v>
      </c>
      <c r="AJ1552" s="61" t="s">
        <v>6038</v>
      </c>
      <c r="AK1552" s="58">
        <v>2019</v>
      </c>
    </row>
    <row r="1553" spans="34:37" x14ac:dyDescent="0.25">
      <c r="AH1553" s="106">
        <v>51403200</v>
      </c>
      <c r="AI1553" s="106" t="s">
        <v>4302</v>
      </c>
      <c r="AJ1553" s="61" t="s">
        <v>6039</v>
      </c>
      <c r="AK1553" s="58">
        <v>2019</v>
      </c>
    </row>
    <row r="1554" spans="34:37" x14ac:dyDescent="0.25">
      <c r="AH1554" s="106">
        <v>51403300</v>
      </c>
      <c r="AI1554" s="106" t="s">
        <v>4303</v>
      </c>
      <c r="AJ1554" s="61" t="s">
        <v>6040</v>
      </c>
      <c r="AK1554" s="58">
        <v>2019</v>
      </c>
    </row>
    <row r="1555" spans="34:37" x14ac:dyDescent="0.25">
      <c r="AH1555" s="106">
        <v>51403400</v>
      </c>
      <c r="AI1555" s="106" t="s">
        <v>4304</v>
      </c>
      <c r="AJ1555" s="61" t="s">
        <v>6041</v>
      </c>
      <c r="AK1555" s="58">
        <v>2019</v>
      </c>
    </row>
    <row r="1556" spans="34:37" x14ac:dyDescent="0.25">
      <c r="AH1556" s="106">
        <v>51403500</v>
      </c>
      <c r="AI1556" s="106" t="s">
        <v>4305</v>
      </c>
      <c r="AJ1556" s="61" t="s">
        <v>6042</v>
      </c>
      <c r="AK1556" s="58">
        <v>2019</v>
      </c>
    </row>
    <row r="1557" spans="34:37" x14ac:dyDescent="0.25">
      <c r="AH1557" s="106">
        <v>51404000</v>
      </c>
      <c r="AI1557" s="106" t="s">
        <v>4306</v>
      </c>
      <c r="AJ1557" s="61" t="s">
        <v>4434</v>
      </c>
      <c r="AK1557" s="58">
        <v>2019</v>
      </c>
    </row>
    <row r="1558" spans="34:37" x14ac:dyDescent="0.25">
      <c r="AH1558" s="106">
        <v>51404100</v>
      </c>
      <c r="AI1558" s="106" t="s">
        <v>4306</v>
      </c>
      <c r="AJ1558" s="61" t="s">
        <v>6043</v>
      </c>
      <c r="AK1558" s="58">
        <v>2019</v>
      </c>
    </row>
    <row r="1559" spans="34:37" x14ac:dyDescent="0.25">
      <c r="AH1559" s="106">
        <v>51405000</v>
      </c>
      <c r="AI1559" s="106" t="s">
        <v>6044</v>
      </c>
      <c r="AJ1559" s="61" t="s">
        <v>4434</v>
      </c>
      <c r="AK1559" s="58">
        <v>2019</v>
      </c>
    </row>
    <row r="1560" spans="34:37" x14ac:dyDescent="0.25">
      <c r="AH1560" s="106">
        <v>51405100</v>
      </c>
      <c r="AI1560" s="106" t="s">
        <v>6045</v>
      </c>
      <c r="AJ1560" s="61" t="s">
        <v>6046</v>
      </c>
      <c r="AK1560" s="58">
        <v>2019</v>
      </c>
    </row>
    <row r="1561" spans="34:37" x14ac:dyDescent="0.25">
      <c r="AH1561" s="106">
        <v>51405200</v>
      </c>
      <c r="AI1561" s="106" t="s">
        <v>6047</v>
      </c>
      <c r="AJ1561" s="61" t="s">
        <v>6048</v>
      </c>
      <c r="AK1561" s="58">
        <v>2019</v>
      </c>
    </row>
    <row r="1562" spans="34:37" x14ac:dyDescent="0.25">
      <c r="AH1562" s="106">
        <v>51406000</v>
      </c>
      <c r="AI1562" s="106" t="s">
        <v>6049</v>
      </c>
      <c r="AJ1562" s="61" t="s">
        <v>4434</v>
      </c>
      <c r="AK1562" s="58">
        <v>2019</v>
      </c>
    </row>
    <row r="1563" spans="34:37" x14ac:dyDescent="0.25">
      <c r="AH1563" s="106">
        <v>51406100</v>
      </c>
      <c r="AI1563" s="106" t="s">
        <v>4307</v>
      </c>
      <c r="AJ1563" s="61" t="s">
        <v>6050</v>
      </c>
      <c r="AK1563" s="58">
        <v>2019</v>
      </c>
    </row>
    <row r="1564" spans="34:37" x14ac:dyDescent="0.25">
      <c r="AH1564" s="106">
        <v>51406200</v>
      </c>
      <c r="AI1564" s="106" t="s">
        <v>4308</v>
      </c>
      <c r="AJ1564" s="61" t="s">
        <v>6051</v>
      </c>
      <c r="AK1564" s="58">
        <v>2019</v>
      </c>
    </row>
    <row r="1565" spans="34:37" x14ac:dyDescent="0.25">
      <c r="AH1565" s="106">
        <v>51407000</v>
      </c>
      <c r="AI1565" s="106" t="s">
        <v>6052</v>
      </c>
      <c r="AJ1565" s="61" t="s">
        <v>4434</v>
      </c>
      <c r="AK1565" s="58">
        <v>2019</v>
      </c>
    </row>
    <row r="1566" spans="34:37" x14ac:dyDescent="0.25">
      <c r="AH1566" s="106">
        <v>51407100</v>
      </c>
      <c r="AI1566" s="106" t="s">
        <v>4309</v>
      </c>
      <c r="AJ1566" s="61" t="s">
        <v>6053</v>
      </c>
      <c r="AK1566" s="58">
        <v>2019</v>
      </c>
    </row>
    <row r="1567" spans="34:37" x14ac:dyDescent="0.25">
      <c r="AH1567" s="106">
        <v>51407200</v>
      </c>
      <c r="AI1567" s="106" t="s">
        <v>6054</v>
      </c>
      <c r="AJ1567" s="61" t="s">
        <v>6055</v>
      </c>
      <c r="AK1567" s="58">
        <v>2019</v>
      </c>
    </row>
    <row r="1568" spans="34:37" x14ac:dyDescent="0.25">
      <c r="AH1568" s="106">
        <v>51408000</v>
      </c>
      <c r="AI1568" s="106" t="s">
        <v>4310</v>
      </c>
      <c r="AJ1568" s="61" t="s">
        <v>4434</v>
      </c>
      <c r="AK1568" s="58">
        <v>2019</v>
      </c>
    </row>
    <row r="1569" spans="34:37" x14ac:dyDescent="0.25">
      <c r="AH1569" s="106">
        <v>51408100</v>
      </c>
      <c r="AI1569" s="106" t="s">
        <v>4310</v>
      </c>
      <c r="AJ1569" s="61" t="s">
        <v>6056</v>
      </c>
      <c r="AK1569" s="58">
        <v>2019</v>
      </c>
    </row>
    <row r="1570" spans="34:37" x14ac:dyDescent="0.25">
      <c r="AH1570" s="106">
        <v>51411000</v>
      </c>
      <c r="AI1570" s="106" t="s">
        <v>4311</v>
      </c>
      <c r="AJ1570" s="61" t="s">
        <v>4434</v>
      </c>
      <c r="AK1570" s="58">
        <v>2019</v>
      </c>
    </row>
    <row r="1571" spans="34:37" x14ac:dyDescent="0.25">
      <c r="AH1571" s="106">
        <v>51411100</v>
      </c>
      <c r="AI1571" s="106" t="s">
        <v>4311</v>
      </c>
      <c r="AJ1571" s="61" t="s">
        <v>6057</v>
      </c>
      <c r="AK1571" s="58">
        <v>2019</v>
      </c>
    </row>
    <row r="1572" spans="34:37" x14ac:dyDescent="0.25">
      <c r="AH1572" s="106">
        <v>51412000</v>
      </c>
      <c r="AI1572" s="106" t="s">
        <v>6058</v>
      </c>
      <c r="AJ1572" s="61" t="s">
        <v>4434</v>
      </c>
      <c r="AK1572" s="58">
        <v>2019</v>
      </c>
    </row>
    <row r="1573" spans="34:37" x14ac:dyDescent="0.25">
      <c r="AH1573" s="106">
        <v>51412100</v>
      </c>
      <c r="AI1573" s="106" t="s">
        <v>6059</v>
      </c>
      <c r="AJ1573" s="61" t="s">
        <v>6060</v>
      </c>
      <c r="AK1573" s="58">
        <v>2019</v>
      </c>
    </row>
    <row r="1574" spans="34:37" x14ac:dyDescent="0.25">
      <c r="AH1574" s="106">
        <v>51412106</v>
      </c>
      <c r="AI1574" s="106" t="s">
        <v>4312</v>
      </c>
      <c r="AJ1574" s="61" t="s">
        <v>6061</v>
      </c>
      <c r="AK1574" s="58">
        <v>2010</v>
      </c>
    </row>
    <row r="1575" spans="34:37" x14ac:dyDescent="0.25">
      <c r="AH1575" s="106">
        <v>51412107</v>
      </c>
      <c r="AI1575" s="106" t="s">
        <v>4313</v>
      </c>
      <c r="AJ1575" s="61" t="s">
        <v>6062</v>
      </c>
      <c r="AK1575" s="58">
        <v>2010</v>
      </c>
    </row>
    <row r="1576" spans="34:37" x14ac:dyDescent="0.25">
      <c r="AH1576" s="106">
        <v>51412200</v>
      </c>
      <c r="AI1576" s="106" t="s">
        <v>4314</v>
      </c>
      <c r="AJ1576" s="61" t="s">
        <v>6063</v>
      </c>
      <c r="AK1576" s="58">
        <v>2019</v>
      </c>
    </row>
    <row r="1577" spans="34:37" x14ac:dyDescent="0.25">
      <c r="AH1577" s="106">
        <v>51419000</v>
      </c>
      <c r="AI1577" s="106" t="s">
        <v>6064</v>
      </c>
      <c r="AJ1577" s="61" t="s">
        <v>4434</v>
      </c>
      <c r="AK1577" s="58">
        <v>2019</v>
      </c>
    </row>
    <row r="1578" spans="34:37" x14ac:dyDescent="0.25">
      <c r="AH1578" s="106">
        <v>51419100</v>
      </c>
      <c r="AI1578" s="106" t="s">
        <v>4315</v>
      </c>
      <c r="AJ1578" s="61" t="s">
        <v>6065</v>
      </c>
      <c r="AK1578" s="58">
        <v>2019</v>
      </c>
    </row>
    <row r="1579" spans="34:37" x14ac:dyDescent="0.25">
      <c r="AH1579" s="106">
        <v>51419200</v>
      </c>
      <c r="AI1579" s="106" t="s">
        <v>4316</v>
      </c>
      <c r="AJ1579" s="61" t="s">
        <v>6066</v>
      </c>
      <c r="AK1579" s="58">
        <v>2019</v>
      </c>
    </row>
    <row r="1580" spans="34:37" x14ac:dyDescent="0.25">
      <c r="AH1580" s="106">
        <v>51419300</v>
      </c>
      <c r="AI1580" s="106" t="s">
        <v>6067</v>
      </c>
      <c r="AJ1580" s="61" t="s">
        <v>6068</v>
      </c>
      <c r="AK1580" s="58">
        <v>2019</v>
      </c>
    </row>
    <row r="1581" spans="34:37" x14ac:dyDescent="0.25">
      <c r="AH1581" s="106">
        <v>51419400</v>
      </c>
      <c r="AI1581" s="106" t="s">
        <v>4317</v>
      </c>
      <c r="AJ1581" s="61" t="s">
        <v>6069</v>
      </c>
      <c r="AK1581" s="58">
        <v>2019</v>
      </c>
    </row>
    <row r="1582" spans="34:37" x14ac:dyDescent="0.25">
      <c r="AH1582" s="106">
        <v>51419900</v>
      </c>
      <c r="AI1582" s="106" t="s">
        <v>4318</v>
      </c>
      <c r="AJ1582" s="61" t="s">
        <v>6070</v>
      </c>
      <c r="AK1582" s="58">
        <v>2019</v>
      </c>
    </row>
    <row r="1583" spans="34:37" x14ac:dyDescent="0.25">
      <c r="AH1583" s="106">
        <v>51510000</v>
      </c>
      <c r="AI1583" s="106" t="s">
        <v>6071</v>
      </c>
      <c r="AJ1583" s="61" t="s">
        <v>4434</v>
      </c>
      <c r="AK1583" s="58">
        <v>2019</v>
      </c>
    </row>
    <row r="1584" spans="34:37" x14ac:dyDescent="0.25">
      <c r="AH1584" s="106">
        <v>51511000</v>
      </c>
      <c r="AI1584" s="106" t="s">
        <v>6071</v>
      </c>
      <c r="AJ1584" s="61" t="s">
        <v>4434</v>
      </c>
      <c r="AK1584" s="58">
        <v>2019</v>
      </c>
    </row>
    <row r="1585" spans="34:37" x14ac:dyDescent="0.25">
      <c r="AH1585" s="106">
        <v>51511100</v>
      </c>
      <c r="AI1585" s="106" t="s">
        <v>4319</v>
      </c>
      <c r="AJ1585" s="61" t="s">
        <v>6072</v>
      </c>
      <c r="AK1585" s="58">
        <v>2019</v>
      </c>
    </row>
    <row r="1586" spans="34:37" x14ac:dyDescent="0.25">
      <c r="AH1586" s="106">
        <v>51511200</v>
      </c>
      <c r="AI1586" s="106" t="s">
        <v>4320</v>
      </c>
      <c r="AJ1586" s="61" t="s">
        <v>6073</v>
      </c>
      <c r="AK1586" s="58">
        <v>2019</v>
      </c>
    </row>
    <row r="1587" spans="34:37" x14ac:dyDescent="0.25">
      <c r="AH1587" s="106">
        <v>51511300</v>
      </c>
      <c r="AI1587" s="106" t="s">
        <v>6074</v>
      </c>
      <c r="AJ1587" s="61" t="s">
        <v>6075</v>
      </c>
      <c r="AK1587" s="58">
        <v>2019</v>
      </c>
    </row>
    <row r="1588" spans="34:37" x14ac:dyDescent="0.25">
      <c r="AH1588" s="106">
        <v>51600000</v>
      </c>
      <c r="AI1588" s="106" t="s">
        <v>6076</v>
      </c>
      <c r="AJ1588" s="61" t="s">
        <v>4434</v>
      </c>
      <c r="AK1588" s="58">
        <v>2019</v>
      </c>
    </row>
    <row r="1589" spans="34:37" x14ac:dyDescent="0.25">
      <c r="AH1589" s="106">
        <v>51601000</v>
      </c>
      <c r="AI1589" s="106" t="s">
        <v>6077</v>
      </c>
      <c r="AJ1589" s="61" t="s">
        <v>4434</v>
      </c>
      <c r="AK1589" s="58">
        <v>2019</v>
      </c>
    </row>
    <row r="1590" spans="34:37" x14ac:dyDescent="0.25">
      <c r="AH1590" s="106">
        <v>51601100</v>
      </c>
      <c r="AI1590" s="106" t="s">
        <v>6077</v>
      </c>
      <c r="AJ1590" s="61" t="s">
        <v>6078</v>
      </c>
      <c r="AK1590" s="58">
        <v>2019</v>
      </c>
    </row>
    <row r="1591" spans="34:37" x14ac:dyDescent="0.25">
      <c r="AH1591" s="106">
        <v>51602000</v>
      </c>
      <c r="AI1591" s="106" t="s">
        <v>6079</v>
      </c>
      <c r="AJ1591" s="61" t="s">
        <v>4434</v>
      </c>
      <c r="AK1591" s="58">
        <v>2019</v>
      </c>
    </row>
    <row r="1592" spans="34:37" x14ac:dyDescent="0.25">
      <c r="AH1592" s="106">
        <v>51602100</v>
      </c>
      <c r="AI1592" s="106" t="s">
        <v>6079</v>
      </c>
      <c r="AJ1592" s="61" t="s">
        <v>6080</v>
      </c>
      <c r="AK1592" s="58">
        <v>2019</v>
      </c>
    </row>
    <row r="1593" spans="34:37" x14ac:dyDescent="0.25">
      <c r="AH1593" s="106">
        <v>51603000</v>
      </c>
      <c r="AI1593" s="106" t="s">
        <v>6081</v>
      </c>
      <c r="AJ1593" s="61" t="s">
        <v>4434</v>
      </c>
      <c r="AK1593" s="58">
        <v>2019</v>
      </c>
    </row>
    <row r="1594" spans="34:37" x14ac:dyDescent="0.25">
      <c r="AH1594" s="106">
        <v>51603100</v>
      </c>
      <c r="AI1594" s="106" t="s">
        <v>6081</v>
      </c>
      <c r="AJ1594" s="61" t="s">
        <v>6082</v>
      </c>
      <c r="AK1594" s="58">
        <v>2019</v>
      </c>
    </row>
    <row r="1595" spans="34:37" x14ac:dyDescent="0.25">
      <c r="AH1595" s="106">
        <v>51604000</v>
      </c>
      <c r="AI1595" s="106" t="s">
        <v>6083</v>
      </c>
      <c r="AJ1595" s="61" t="s">
        <v>4434</v>
      </c>
      <c r="AK1595" s="58">
        <v>2019</v>
      </c>
    </row>
    <row r="1596" spans="34:37" x14ac:dyDescent="0.25">
      <c r="AH1596" s="106">
        <v>51604100</v>
      </c>
      <c r="AI1596" s="106" t="s">
        <v>4321</v>
      </c>
      <c r="AJ1596" s="61" t="s">
        <v>6084</v>
      </c>
      <c r="AK1596" s="58">
        <v>2019</v>
      </c>
    </row>
    <row r="1597" spans="34:37" x14ac:dyDescent="0.25">
      <c r="AH1597" s="106">
        <v>51604200</v>
      </c>
      <c r="AI1597" s="106" t="s">
        <v>4322</v>
      </c>
      <c r="AJ1597" s="61" t="s">
        <v>6085</v>
      </c>
      <c r="AK1597" s="58">
        <v>2019</v>
      </c>
    </row>
    <row r="1598" spans="34:37" x14ac:dyDescent="0.25">
      <c r="AH1598" s="106">
        <v>51605000</v>
      </c>
      <c r="AI1598" s="106" t="s">
        <v>6086</v>
      </c>
      <c r="AJ1598" s="61" t="s">
        <v>4434</v>
      </c>
      <c r="AK1598" s="58">
        <v>2019</v>
      </c>
    </row>
    <row r="1599" spans="34:37" x14ac:dyDescent="0.25">
      <c r="AH1599" s="106">
        <v>51605100</v>
      </c>
      <c r="AI1599" s="106" t="s">
        <v>6087</v>
      </c>
      <c r="AJ1599" s="61" t="s">
        <v>6088</v>
      </c>
      <c r="AK1599" s="58">
        <v>2019</v>
      </c>
    </row>
    <row r="1600" spans="34:37" x14ac:dyDescent="0.25">
      <c r="AH1600" s="106">
        <v>51605200</v>
      </c>
      <c r="AI1600" s="106" t="s">
        <v>6089</v>
      </c>
      <c r="AJ1600" s="61" t="s">
        <v>6090</v>
      </c>
      <c r="AK1600" s="58">
        <v>2019</v>
      </c>
    </row>
    <row r="1601" spans="34:37" x14ac:dyDescent="0.25">
      <c r="AH1601" s="106">
        <v>51606000</v>
      </c>
      <c r="AI1601" s="106" t="s">
        <v>6091</v>
      </c>
      <c r="AJ1601" s="61" t="s">
        <v>4434</v>
      </c>
      <c r="AK1601" s="58">
        <v>2019</v>
      </c>
    </row>
    <row r="1602" spans="34:37" x14ac:dyDescent="0.25">
      <c r="AH1602" s="106">
        <v>51606100</v>
      </c>
      <c r="AI1602" s="106" t="s">
        <v>6092</v>
      </c>
      <c r="AJ1602" s="61" t="s">
        <v>6093</v>
      </c>
      <c r="AK1602" s="58">
        <v>2019</v>
      </c>
    </row>
    <row r="1603" spans="34:37" x14ac:dyDescent="0.25">
      <c r="AH1603" s="106">
        <v>51606200</v>
      </c>
      <c r="AI1603" s="106" t="s">
        <v>6094</v>
      </c>
      <c r="AJ1603" s="61" t="s">
        <v>6095</v>
      </c>
      <c r="AK1603" s="58">
        <v>2019</v>
      </c>
    </row>
    <row r="1604" spans="34:37" x14ac:dyDescent="0.25">
      <c r="AH1604" s="106">
        <v>51606300</v>
      </c>
      <c r="AI1604" s="106" t="s">
        <v>6096</v>
      </c>
      <c r="AJ1604" s="61" t="s">
        <v>6097</v>
      </c>
      <c r="AK1604" s="58">
        <v>2019</v>
      </c>
    </row>
    <row r="1605" spans="34:37" x14ac:dyDescent="0.25">
      <c r="AH1605" s="106">
        <v>51606400</v>
      </c>
      <c r="AI1605" s="106" t="s">
        <v>6098</v>
      </c>
      <c r="AJ1605" s="61" t="s">
        <v>6099</v>
      </c>
      <c r="AK1605" s="58">
        <v>2019</v>
      </c>
    </row>
    <row r="1606" spans="34:37" x14ac:dyDescent="0.25">
      <c r="AH1606" s="106">
        <v>51609000</v>
      </c>
      <c r="AI1606" s="106" t="s">
        <v>6100</v>
      </c>
      <c r="AJ1606" s="61" t="s">
        <v>4434</v>
      </c>
      <c r="AK1606" s="58">
        <v>2019</v>
      </c>
    </row>
    <row r="1607" spans="34:37" x14ac:dyDescent="0.25">
      <c r="AH1607" s="106">
        <v>51609100</v>
      </c>
      <c r="AI1607" s="106" t="s">
        <v>6101</v>
      </c>
      <c r="AJ1607" s="61" t="s">
        <v>6102</v>
      </c>
      <c r="AK1607" s="58">
        <v>2019</v>
      </c>
    </row>
    <row r="1608" spans="34:37" x14ac:dyDescent="0.25">
      <c r="AH1608" s="106">
        <v>51609200</v>
      </c>
      <c r="AI1608" s="106" t="s">
        <v>4323</v>
      </c>
      <c r="AJ1608" s="61" t="s">
        <v>6103</v>
      </c>
      <c r="AK1608" s="58">
        <v>2019</v>
      </c>
    </row>
    <row r="1609" spans="34:37" x14ac:dyDescent="0.25">
      <c r="AH1609" s="106">
        <v>51609300</v>
      </c>
      <c r="AI1609" s="106" t="s">
        <v>4324</v>
      </c>
      <c r="AJ1609" s="61" t="s">
        <v>6104</v>
      </c>
      <c r="AK1609" s="58">
        <v>2019</v>
      </c>
    </row>
    <row r="1610" spans="34:37" x14ac:dyDescent="0.25">
      <c r="AH1610" s="106">
        <v>51609900</v>
      </c>
      <c r="AI1610" s="106" t="s">
        <v>6105</v>
      </c>
      <c r="AJ1610" s="61" t="s">
        <v>6106</v>
      </c>
      <c r="AK1610" s="58">
        <v>2019</v>
      </c>
    </row>
    <row r="1611" spans="34:37" x14ac:dyDescent="0.25">
      <c r="AH1611" s="106">
        <v>51700000</v>
      </c>
      <c r="AI1611" s="106" t="s">
        <v>6107</v>
      </c>
      <c r="AJ1611" s="61" t="s">
        <v>4434</v>
      </c>
      <c r="AK1611" s="58">
        <v>2019</v>
      </c>
    </row>
    <row r="1612" spans="34:37" x14ac:dyDescent="0.25">
      <c r="AH1612" s="106">
        <v>51701000</v>
      </c>
      <c r="AI1612" s="106" t="s">
        <v>4325</v>
      </c>
      <c r="AJ1612" s="61" t="s">
        <v>4434</v>
      </c>
      <c r="AK1612" s="58">
        <v>2019</v>
      </c>
    </row>
    <row r="1613" spans="34:37" x14ac:dyDescent="0.25">
      <c r="AH1613" s="106">
        <v>51701100</v>
      </c>
      <c r="AI1613" s="106" t="s">
        <v>4325</v>
      </c>
      <c r="AJ1613" s="61" t="s">
        <v>6108</v>
      </c>
      <c r="AK1613" s="58">
        <v>2019</v>
      </c>
    </row>
    <row r="1614" spans="34:37" x14ac:dyDescent="0.25">
      <c r="AH1614" s="106">
        <v>51702000</v>
      </c>
      <c r="AI1614" s="106" t="s">
        <v>4326</v>
      </c>
      <c r="AJ1614" s="61" t="s">
        <v>4434</v>
      </c>
      <c r="AK1614" s="58">
        <v>2019</v>
      </c>
    </row>
    <row r="1615" spans="34:37" x14ac:dyDescent="0.25">
      <c r="AH1615" s="106">
        <v>51702100</v>
      </c>
      <c r="AI1615" s="106" t="s">
        <v>4326</v>
      </c>
      <c r="AJ1615" s="61" t="s">
        <v>6109</v>
      </c>
      <c r="AK1615" s="58">
        <v>2019</v>
      </c>
    </row>
    <row r="1616" spans="34:37" x14ac:dyDescent="0.25">
      <c r="AH1616" s="106">
        <v>51703000</v>
      </c>
      <c r="AI1616" s="106" t="s">
        <v>6110</v>
      </c>
      <c r="AJ1616" s="61" t="s">
        <v>4434</v>
      </c>
      <c r="AK1616" s="58">
        <v>2019</v>
      </c>
    </row>
    <row r="1617" spans="34:37" x14ac:dyDescent="0.25">
      <c r="AH1617" s="106">
        <v>51703100</v>
      </c>
      <c r="AI1617" s="106" t="s">
        <v>4327</v>
      </c>
      <c r="AJ1617" s="61" t="s">
        <v>6111</v>
      </c>
      <c r="AK1617" s="58">
        <v>2019</v>
      </c>
    </row>
    <row r="1618" spans="34:37" x14ac:dyDescent="0.25">
      <c r="AH1618" s="106">
        <v>51703200</v>
      </c>
      <c r="AI1618" s="106" t="s">
        <v>4328</v>
      </c>
      <c r="AJ1618" s="61" t="s">
        <v>6112</v>
      </c>
      <c r="AK1618" s="58">
        <v>2019</v>
      </c>
    </row>
    <row r="1619" spans="34:37" x14ac:dyDescent="0.25">
      <c r="AH1619" s="106">
        <v>51704000</v>
      </c>
      <c r="AI1619" s="106" t="s">
        <v>6113</v>
      </c>
      <c r="AJ1619" s="61" t="s">
        <v>4434</v>
      </c>
      <c r="AK1619" s="58">
        <v>2019</v>
      </c>
    </row>
    <row r="1620" spans="34:37" x14ac:dyDescent="0.25">
      <c r="AH1620" s="106">
        <v>51704100</v>
      </c>
      <c r="AI1620" s="106" t="s">
        <v>4329</v>
      </c>
      <c r="AJ1620" s="61" t="s">
        <v>6114</v>
      </c>
      <c r="AK1620" s="58">
        <v>2019</v>
      </c>
    </row>
    <row r="1621" spans="34:37" x14ac:dyDescent="0.25">
      <c r="AH1621" s="106">
        <v>51704200</v>
      </c>
      <c r="AI1621" s="106" t="s">
        <v>4330</v>
      </c>
      <c r="AJ1621" s="61" t="s">
        <v>6115</v>
      </c>
      <c r="AK1621" s="58">
        <v>2019</v>
      </c>
    </row>
    <row r="1622" spans="34:37" x14ac:dyDescent="0.25">
      <c r="AH1622" s="106">
        <v>51709000</v>
      </c>
      <c r="AI1622" s="106" t="s">
        <v>6116</v>
      </c>
      <c r="AJ1622" s="61" t="s">
        <v>4434</v>
      </c>
      <c r="AK1622" s="58">
        <v>2019</v>
      </c>
    </row>
    <row r="1623" spans="34:37" x14ac:dyDescent="0.25">
      <c r="AH1623" s="106">
        <v>51709900</v>
      </c>
      <c r="AI1623" s="106" t="s">
        <v>4331</v>
      </c>
      <c r="AJ1623" s="61" t="s">
        <v>6117</v>
      </c>
      <c r="AK1623" s="58">
        <v>2019</v>
      </c>
    </row>
    <row r="1624" spans="34:37" x14ac:dyDescent="0.25">
      <c r="AH1624" s="106">
        <v>51800000</v>
      </c>
      <c r="AI1624" s="106" t="s">
        <v>6118</v>
      </c>
      <c r="AJ1624" s="61" t="s">
        <v>4434</v>
      </c>
      <c r="AK1624" s="58">
        <v>2019</v>
      </c>
    </row>
    <row r="1625" spans="34:37" x14ac:dyDescent="0.25">
      <c r="AH1625" s="106">
        <v>51801000</v>
      </c>
      <c r="AI1625" s="106" t="s">
        <v>6119</v>
      </c>
      <c r="AJ1625" s="61" t="s">
        <v>4434</v>
      </c>
      <c r="AK1625" s="58">
        <v>2019</v>
      </c>
    </row>
    <row r="1626" spans="34:37" x14ac:dyDescent="0.25">
      <c r="AH1626" s="106">
        <v>51801100</v>
      </c>
      <c r="AI1626" s="106" t="s">
        <v>4332</v>
      </c>
      <c r="AJ1626" s="61" t="s">
        <v>6120</v>
      </c>
      <c r="AK1626" s="58">
        <v>2019</v>
      </c>
    </row>
    <row r="1627" spans="34:37" x14ac:dyDescent="0.25">
      <c r="AH1627" s="106">
        <v>51801200</v>
      </c>
      <c r="AI1627" s="106" t="s">
        <v>6121</v>
      </c>
      <c r="AJ1627" s="61" t="s">
        <v>6122</v>
      </c>
      <c r="AK1627" s="58">
        <v>2019</v>
      </c>
    </row>
    <row r="1628" spans="34:37" x14ac:dyDescent="0.25">
      <c r="AH1628" s="106">
        <v>51801300</v>
      </c>
      <c r="AI1628" s="106" t="s">
        <v>6123</v>
      </c>
      <c r="AJ1628" s="61" t="s">
        <v>6124</v>
      </c>
      <c r="AK1628" s="58">
        <v>2019</v>
      </c>
    </row>
    <row r="1629" spans="34:37" x14ac:dyDescent="0.25">
      <c r="AH1629" s="106">
        <v>51801303</v>
      </c>
      <c r="AI1629" s="106" t="s">
        <v>6125</v>
      </c>
      <c r="AJ1629" s="61" t="s">
        <v>6126</v>
      </c>
      <c r="AK1629" s="58">
        <v>2019</v>
      </c>
    </row>
    <row r="1630" spans="34:37" x14ac:dyDescent="0.25">
      <c r="AH1630" s="106">
        <v>51801304</v>
      </c>
      <c r="AI1630" s="106" t="s">
        <v>6127</v>
      </c>
      <c r="AJ1630" s="61" t="s">
        <v>6128</v>
      </c>
      <c r="AK1630" s="58">
        <v>2019</v>
      </c>
    </row>
    <row r="1631" spans="34:37" x14ac:dyDescent="0.25">
      <c r="AH1631" s="106">
        <v>51802000</v>
      </c>
      <c r="AI1631" s="106" t="s">
        <v>6129</v>
      </c>
      <c r="AJ1631" s="61" t="s">
        <v>4434</v>
      </c>
      <c r="AK1631" s="58">
        <v>2019</v>
      </c>
    </row>
    <row r="1632" spans="34:37" x14ac:dyDescent="0.25">
      <c r="AH1632" s="106">
        <v>51802100</v>
      </c>
      <c r="AI1632" s="106" t="s">
        <v>6129</v>
      </c>
      <c r="AJ1632" s="61" t="s">
        <v>6130</v>
      </c>
      <c r="AK1632" s="58">
        <v>2019</v>
      </c>
    </row>
    <row r="1633" spans="34:37" x14ac:dyDescent="0.25">
      <c r="AH1633" s="106">
        <v>51803000</v>
      </c>
      <c r="AI1633" s="106" t="s">
        <v>4333</v>
      </c>
      <c r="AJ1633" s="61" t="s">
        <v>4434</v>
      </c>
      <c r="AK1633" s="58">
        <v>2019</v>
      </c>
    </row>
    <row r="1634" spans="34:37" x14ac:dyDescent="0.25">
      <c r="AH1634" s="106">
        <v>51803100</v>
      </c>
      <c r="AI1634" s="106" t="s">
        <v>4333</v>
      </c>
      <c r="AJ1634" s="61" t="s">
        <v>6131</v>
      </c>
      <c r="AK1634" s="58">
        <v>2019</v>
      </c>
    </row>
    <row r="1635" spans="34:37" x14ac:dyDescent="0.25">
      <c r="AH1635" s="106">
        <v>51809000</v>
      </c>
      <c r="AI1635" s="106" t="s">
        <v>6132</v>
      </c>
      <c r="AJ1635" s="61" t="s">
        <v>4434</v>
      </c>
      <c r="AK1635" s="58">
        <v>2019</v>
      </c>
    </row>
    <row r="1636" spans="34:37" x14ac:dyDescent="0.25">
      <c r="AH1636" s="106">
        <v>51809100</v>
      </c>
      <c r="AI1636" s="106" t="s">
        <v>4334</v>
      </c>
      <c r="AJ1636" s="61" t="s">
        <v>6133</v>
      </c>
      <c r="AK1636" s="58">
        <v>2019</v>
      </c>
    </row>
    <row r="1637" spans="34:37" x14ac:dyDescent="0.25">
      <c r="AH1637" s="106">
        <v>51809200</v>
      </c>
      <c r="AI1637" s="106" t="s">
        <v>6134</v>
      </c>
      <c r="AJ1637" s="61" t="s">
        <v>6135</v>
      </c>
      <c r="AK1637" s="58">
        <v>2019</v>
      </c>
    </row>
    <row r="1638" spans="34:37" x14ac:dyDescent="0.25">
      <c r="AH1638" s="106">
        <v>51809300</v>
      </c>
      <c r="AI1638" s="106" t="s">
        <v>6136</v>
      </c>
      <c r="AJ1638" s="61" t="s">
        <v>6137</v>
      </c>
      <c r="AK1638" s="58">
        <v>2019</v>
      </c>
    </row>
    <row r="1639" spans="34:37" x14ac:dyDescent="0.25">
      <c r="AH1639" s="106">
        <v>51809900</v>
      </c>
      <c r="AI1639" s="106" t="s">
        <v>6138</v>
      </c>
      <c r="AJ1639" s="61" t="s">
        <v>6139</v>
      </c>
      <c r="AK1639" s="58">
        <v>2019</v>
      </c>
    </row>
    <row r="1640" spans="34:37" x14ac:dyDescent="0.25">
      <c r="AH1640" s="106">
        <v>51809901</v>
      </c>
      <c r="AI1640" s="106" t="s">
        <v>6140</v>
      </c>
      <c r="AJ1640" s="61" t="s">
        <v>6141</v>
      </c>
      <c r="AK1640" s="58">
        <v>2019</v>
      </c>
    </row>
    <row r="1641" spans="34:37" x14ac:dyDescent="0.25">
      <c r="AH1641" s="106">
        <v>51809902</v>
      </c>
      <c r="AI1641" s="106" t="s">
        <v>6142</v>
      </c>
      <c r="AJ1641" s="61" t="s">
        <v>6143</v>
      </c>
      <c r="AK1641" s="58">
        <v>2010</v>
      </c>
    </row>
    <row r="1642" spans="34:37" x14ac:dyDescent="0.25">
      <c r="AH1642" s="106">
        <v>51809903</v>
      </c>
      <c r="AI1642" s="106" t="s">
        <v>6125</v>
      </c>
      <c r="AJ1642" s="61" t="s">
        <v>6126</v>
      </c>
      <c r="AK1642" s="58">
        <v>2010</v>
      </c>
    </row>
    <row r="1643" spans="34:37" x14ac:dyDescent="0.25">
      <c r="AH1643" s="106">
        <v>51809904</v>
      </c>
      <c r="AI1643" s="106" t="s">
        <v>6127</v>
      </c>
      <c r="AJ1643" s="61" t="s">
        <v>6128</v>
      </c>
      <c r="AK1643" s="58">
        <v>2010</v>
      </c>
    </row>
    <row r="1644" spans="34:37" x14ac:dyDescent="0.25">
      <c r="AH1644" s="106">
        <v>51900000</v>
      </c>
      <c r="AI1644" s="106" t="s">
        <v>6144</v>
      </c>
      <c r="AJ1644" s="61" t="s">
        <v>4434</v>
      </c>
      <c r="AK1644" s="58">
        <v>2019</v>
      </c>
    </row>
    <row r="1645" spans="34:37" x14ac:dyDescent="0.25">
      <c r="AH1645" s="106">
        <v>51901000</v>
      </c>
      <c r="AI1645" s="106" t="s">
        <v>6145</v>
      </c>
      <c r="AJ1645" s="61" t="s">
        <v>4434</v>
      </c>
      <c r="AK1645" s="58">
        <v>2019</v>
      </c>
    </row>
    <row r="1646" spans="34:37" x14ac:dyDescent="0.25">
      <c r="AH1646" s="106">
        <v>51901100</v>
      </c>
      <c r="AI1646" s="106" t="s">
        <v>4335</v>
      </c>
      <c r="AJ1646" s="61" t="s">
        <v>6146</v>
      </c>
      <c r="AK1646" s="58">
        <v>2019</v>
      </c>
    </row>
    <row r="1647" spans="34:37" x14ac:dyDescent="0.25">
      <c r="AH1647" s="106">
        <v>51901200</v>
      </c>
      <c r="AI1647" s="106" t="s">
        <v>6147</v>
      </c>
      <c r="AJ1647" s="61" t="s">
        <v>6148</v>
      </c>
      <c r="AK1647" s="58">
        <v>2019</v>
      </c>
    </row>
    <row r="1648" spans="34:37" x14ac:dyDescent="0.25">
      <c r="AH1648" s="106">
        <v>51902000</v>
      </c>
      <c r="AI1648" s="106" t="s">
        <v>6149</v>
      </c>
      <c r="AJ1648" s="61" t="s">
        <v>4434</v>
      </c>
      <c r="AK1648" s="58">
        <v>2019</v>
      </c>
    </row>
    <row r="1649" spans="34:37" x14ac:dyDescent="0.25">
      <c r="AH1649" s="106">
        <v>51902100</v>
      </c>
      <c r="AI1649" s="106" t="s">
        <v>6150</v>
      </c>
      <c r="AJ1649" s="61" t="s">
        <v>6151</v>
      </c>
      <c r="AK1649" s="58">
        <v>2019</v>
      </c>
    </row>
    <row r="1650" spans="34:37" x14ac:dyDescent="0.25">
      <c r="AH1650" s="106">
        <v>51902200</v>
      </c>
      <c r="AI1650" s="106" t="s">
        <v>6152</v>
      </c>
      <c r="AJ1650" s="61" t="s">
        <v>6153</v>
      </c>
      <c r="AK1650" s="58">
        <v>2019</v>
      </c>
    </row>
    <row r="1651" spans="34:37" x14ac:dyDescent="0.25">
      <c r="AH1651" s="106">
        <v>51902300</v>
      </c>
      <c r="AI1651" s="106" t="s">
        <v>6154</v>
      </c>
      <c r="AJ1651" s="61" t="s">
        <v>6155</v>
      </c>
      <c r="AK1651" s="58">
        <v>2019</v>
      </c>
    </row>
    <row r="1652" spans="34:37" x14ac:dyDescent="0.25">
      <c r="AH1652" s="106">
        <v>51903000</v>
      </c>
      <c r="AI1652" s="106" t="s">
        <v>6156</v>
      </c>
      <c r="AJ1652" s="61" t="s">
        <v>4434</v>
      </c>
      <c r="AK1652" s="58">
        <v>2019</v>
      </c>
    </row>
    <row r="1653" spans="34:37" x14ac:dyDescent="0.25">
      <c r="AH1653" s="106">
        <v>51903100</v>
      </c>
      <c r="AI1653" s="106" t="s">
        <v>6157</v>
      </c>
      <c r="AJ1653" s="61" t="s">
        <v>6158</v>
      </c>
      <c r="AK1653" s="58">
        <v>2019</v>
      </c>
    </row>
    <row r="1654" spans="34:37" x14ac:dyDescent="0.25">
      <c r="AH1654" s="106">
        <v>51903200</v>
      </c>
      <c r="AI1654" s="106" t="s">
        <v>6159</v>
      </c>
      <c r="AJ1654" s="61" t="s">
        <v>6160</v>
      </c>
      <c r="AK1654" s="58">
        <v>2019</v>
      </c>
    </row>
    <row r="1655" spans="34:37" x14ac:dyDescent="0.25">
      <c r="AH1655" s="106">
        <v>51904000</v>
      </c>
      <c r="AI1655" s="106" t="s">
        <v>6161</v>
      </c>
      <c r="AJ1655" s="61" t="s">
        <v>4434</v>
      </c>
      <c r="AK1655" s="58">
        <v>2019</v>
      </c>
    </row>
    <row r="1656" spans="34:37" x14ac:dyDescent="0.25">
      <c r="AH1656" s="106">
        <v>51904100</v>
      </c>
      <c r="AI1656" s="106" t="s">
        <v>6161</v>
      </c>
      <c r="AJ1656" s="61" t="s">
        <v>6162</v>
      </c>
      <c r="AK1656" s="58">
        <v>2019</v>
      </c>
    </row>
    <row r="1657" spans="34:37" x14ac:dyDescent="0.25">
      <c r="AH1657" s="106">
        <v>51905000</v>
      </c>
      <c r="AI1657" s="106" t="s">
        <v>6163</v>
      </c>
      <c r="AJ1657" s="61" t="s">
        <v>4434</v>
      </c>
      <c r="AK1657" s="58">
        <v>2019</v>
      </c>
    </row>
    <row r="1658" spans="34:37" x14ac:dyDescent="0.25">
      <c r="AH1658" s="106">
        <v>51905100</v>
      </c>
      <c r="AI1658" s="106" t="s">
        <v>6163</v>
      </c>
      <c r="AJ1658" s="61" t="s">
        <v>6164</v>
      </c>
      <c r="AK1658" s="58">
        <v>2019</v>
      </c>
    </row>
    <row r="1659" spans="34:37" x14ac:dyDescent="0.25">
      <c r="AH1659" s="106">
        <v>51906000</v>
      </c>
      <c r="AI1659" s="106" t="s">
        <v>4336</v>
      </c>
      <c r="AJ1659" s="61" t="s">
        <v>4434</v>
      </c>
      <c r="AK1659" s="58">
        <v>2019</v>
      </c>
    </row>
    <row r="1660" spans="34:37" x14ac:dyDescent="0.25">
      <c r="AH1660" s="106">
        <v>51906100</v>
      </c>
      <c r="AI1660" s="106" t="s">
        <v>4336</v>
      </c>
      <c r="AJ1660" s="61" t="s">
        <v>6165</v>
      </c>
      <c r="AK1660" s="58">
        <v>2019</v>
      </c>
    </row>
    <row r="1661" spans="34:37" x14ac:dyDescent="0.25">
      <c r="AH1661" s="106">
        <v>51907000</v>
      </c>
      <c r="AI1661" s="106" t="s">
        <v>6166</v>
      </c>
      <c r="AJ1661" s="61" t="s">
        <v>4434</v>
      </c>
      <c r="AK1661" s="58">
        <v>2019</v>
      </c>
    </row>
    <row r="1662" spans="34:37" x14ac:dyDescent="0.25">
      <c r="AH1662" s="106">
        <v>51907100</v>
      </c>
      <c r="AI1662" s="106" t="s">
        <v>6166</v>
      </c>
      <c r="AJ1662" s="61" t="s">
        <v>6167</v>
      </c>
      <c r="AK1662" s="58">
        <v>2019</v>
      </c>
    </row>
    <row r="1663" spans="34:37" x14ac:dyDescent="0.25">
      <c r="AH1663" s="106">
        <v>51907101</v>
      </c>
      <c r="AI1663" s="106" t="s">
        <v>4337</v>
      </c>
      <c r="AJ1663" s="61" t="s">
        <v>6168</v>
      </c>
      <c r="AK1663" s="58">
        <v>2010</v>
      </c>
    </row>
    <row r="1664" spans="34:37" x14ac:dyDescent="0.25">
      <c r="AH1664" s="106">
        <v>51907106</v>
      </c>
      <c r="AI1664" s="106" t="s">
        <v>4338</v>
      </c>
      <c r="AJ1664" s="61" t="s">
        <v>6169</v>
      </c>
      <c r="AK1664" s="58">
        <v>2019</v>
      </c>
    </row>
    <row r="1665" spans="34:37" x14ac:dyDescent="0.25">
      <c r="AH1665" s="106">
        <v>51907107</v>
      </c>
      <c r="AI1665" s="106" t="s">
        <v>4339</v>
      </c>
      <c r="AJ1665" s="61" t="s">
        <v>6170</v>
      </c>
      <c r="AK1665" s="58">
        <v>2010</v>
      </c>
    </row>
    <row r="1666" spans="34:37" x14ac:dyDescent="0.25">
      <c r="AH1666" s="106">
        <v>51908000</v>
      </c>
      <c r="AI1666" s="106" t="s">
        <v>6171</v>
      </c>
      <c r="AJ1666" s="61" t="s">
        <v>4434</v>
      </c>
      <c r="AK1666" s="58">
        <v>2019</v>
      </c>
    </row>
    <row r="1667" spans="34:37" x14ac:dyDescent="0.25">
      <c r="AH1667" s="106">
        <v>51908100</v>
      </c>
      <c r="AI1667" s="106" t="s">
        <v>4340</v>
      </c>
      <c r="AJ1667" s="61" t="s">
        <v>6172</v>
      </c>
      <c r="AK1667" s="58">
        <v>2019</v>
      </c>
    </row>
    <row r="1668" spans="34:37" x14ac:dyDescent="0.25">
      <c r="AH1668" s="106">
        <v>51908200</v>
      </c>
      <c r="AI1668" s="106" t="s">
        <v>4341</v>
      </c>
      <c r="AJ1668" s="61" t="s">
        <v>6173</v>
      </c>
      <c r="AK1668" s="58">
        <v>2019</v>
      </c>
    </row>
    <row r="1669" spans="34:37" x14ac:dyDescent="0.25">
      <c r="AH1669" s="106">
        <v>51908300</v>
      </c>
      <c r="AI1669" s="106" t="s">
        <v>4342</v>
      </c>
      <c r="AJ1669" s="61" t="s">
        <v>6174</v>
      </c>
      <c r="AK1669" s="58">
        <v>2019</v>
      </c>
    </row>
    <row r="1670" spans="34:37" x14ac:dyDescent="0.25">
      <c r="AH1670" s="106">
        <v>51911000</v>
      </c>
      <c r="AI1670" s="106" t="s">
        <v>6175</v>
      </c>
      <c r="AJ1670" s="61" t="s">
        <v>4434</v>
      </c>
      <c r="AK1670" s="58">
        <v>2019</v>
      </c>
    </row>
    <row r="1671" spans="34:37" x14ac:dyDescent="0.25">
      <c r="AH1671" s="106">
        <v>51911100</v>
      </c>
      <c r="AI1671" s="106" t="s">
        <v>6175</v>
      </c>
      <c r="AJ1671" s="61" t="s">
        <v>6176</v>
      </c>
      <c r="AK1671" s="58">
        <v>2019</v>
      </c>
    </row>
    <row r="1672" spans="34:37" x14ac:dyDescent="0.25">
      <c r="AH1672" s="106">
        <v>51912000</v>
      </c>
      <c r="AI1672" s="106" t="s">
        <v>6177</v>
      </c>
      <c r="AJ1672" s="61" t="s">
        <v>4434</v>
      </c>
      <c r="AK1672" s="58">
        <v>2019</v>
      </c>
    </row>
    <row r="1673" spans="34:37" x14ac:dyDescent="0.25">
      <c r="AH1673" s="106">
        <v>51912100</v>
      </c>
      <c r="AI1673" s="106" t="s">
        <v>6178</v>
      </c>
      <c r="AJ1673" s="61" t="s">
        <v>6179</v>
      </c>
      <c r="AK1673" s="58">
        <v>2010</v>
      </c>
    </row>
    <row r="1674" spans="34:37" x14ac:dyDescent="0.25">
      <c r="AH1674" s="106">
        <v>51912200</v>
      </c>
      <c r="AI1674" s="106" t="s">
        <v>4343</v>
      </c>
      <c r="AJ1674" s="61" t="s">
        <v>6180</v>
      </c>
      <c r="AK1674" s="58">
        <v>2010</v>
      </c>
    </row>
    <row r="1675" spans="34:37" x14ac:dyDescent="0.25">
      <c r="AH1675" s="106">
        <v>51912300</v>
      </c>
      <c r="AI1675" s="106" t="s">
        <v>6181</v>
      </c>
      <c r="AJ1675" s="61" t="s">
        <v>6182</v>
      </c>
      <c r="AK1675" s="58">
        <v>2019</v>
      </c>
    </row>
    <row r="1676" spans="34:37" x14ac:dyDescent="0.25">
      <c r="AH1676" s="106">
        <v>51912400</v>
      </c>
      <c r="AI1676" s="106" t="s">
        <v>6178</v>
      </c>
      <c r="AJ1676" s="61" t="s">
        <v>6183</v>
      </c>
      <c r="AK1676" s="58">
        <v>2019</v>
      </c>
    </row>
    <row r="1677" spans="34:37" x14ac:dyDescent="0.25">
      <c r="AH1677" s="106">
        <v>51914000</v>
      </c>
      <c r="AI1677" s="106" t="s">
        <v>6184</v>
      </c>
      <c r="AJ1677" s="61" t="s">
        <v>4434</v>
      </c>
      <c r="AK1677" s="58">
        <v>2019</v>
      </c>
    </row>
    <row r="1678" spans="34:37" x14ac:dyDescent="0.25">
      <c r="AH1678" s="106">
        <v>51914100</v>
      </c>
      <c r="AI1678" s="106" t="s">
        <v>6184</v>
      </c>
      <c r="AJ1678" s="61" t="s">
        <v>6185</v>
      </c>
      <c r="AK1678" s="58">
        <v>2019</v>
      </c>
    </row>
    <row r="1679" spans="34:37" x14ac:dyDescent="0.25">
      <c r="AH1679" s="106">
        <v>51915000</v>
      </c>
      <c r="AI1679" s="106" t="s">
        <v>6186</v>
      </c>
      <c r="AJ1679" s="61" t="s">
        <v>4434</v>
      </c>
      <c r="AK1679" s="58">
        <v>2019</v>
      </c>
    </row>
    <row r="1680" spans="34:37" x14ac:dyDescent="0.25">
      <c r="AH1680" s="106">
        <v>51915100</v>
      </c>
      <c r="AI1680" s="106" t="s">
        <v>6186</v>
      </c>
      <c r="AJ1680" s="61" t="s">
        <v>6187</v>
      </c>
      <c r="AK1680" s="58">
        <v>2019</v>
      </c>
    </row>
    <row r="1681" spans="34:37" x14ac:dyDescent="0.25">
      <c r="AH1681" s="106">
        <v>51916000</v>
      </c>
      <c r="AI1681" s="106" t="s">
        <v>6188</v>
      </c>
      <c r="AJ1681" s="61" t="s">
        <v>4434</v>
      </c>
      <c r="AK1681" s="58">
        <v>2019</v>
      </c>
    </row>
    <row r="1682" spans="34:37" x14ac:dyDescent="0.25">
      <c r="AH1682" s="106">
        <v>51916100</v>
      </c>
      <c r="AI1682" s="106" t="s">
        <v>6189</v>
      </c>
      <c r="AJ1682" s="61" t="s">
        <v>6190</v>
      </c>
      <c r="AK1682" s="58">
        <v>2019</v>
      </c>
    </row>
    <row r="1683" spans="34:37" x14ac:dyDescent="0.25">
      <c r="AH1683" s="106">
        <v>51916200</v>
      </c>
      <c r="AI1683" s="106" t="s">
        <v>6191</v>
      </c>
      <c r="AJ1683" s="61" t="s">
        <v>6192</v>
      </c>
      <c r="AK1683" s="58">
        <v>2019</v>
      </c>
    </row>
    <row r="1684" spans="34:37" x14ac:dyDescent="0.25">
      <c r="AH1684" s="106">
        <v>51919000</v>
      </c>
      <c r="AI1684" s="106" t="s">
        <v>6193</v>
      </c>
      <c r="AJ1684" s="61" t="s">
        <v>4434</v>
      </c>
      <c r="AK1684" s="58">
        <v>2019</v>
      </c>
    </row>
    <row r="1685" spans="34:37" x14ac:dyDescent="0.25">
      <c r="AH1685" s="106">
        <v>51919100</v>
      </c>
      <c r="AI1685" s="106" t="s">
        <v>6194</v>
      </c>
      <c r="AJ1685" s="61" t="s">
        <v>6195</v>
      </c>
      <c r="AK1685" s="58">
        <v>2019</v>
      </c>
    </row>
    <row r="1686" spans="34:37" x14ac:dyDescent="0.25">
      <c r="AH1686" s="106">
        <v>51919200</v>
      </c>
      <c r="AI1686" s="106" t="s">
        <v>6196</v>
      </c>
      <c r="AJ1686" s="61" t="s">
        <v>6197</v>
      </c>
      <c r="AK1686" s="58">
        <v>2019</v>
      </c>
    </row>
    <row r="1687" spans="34:37" x14ac:dyDescent="0.25">
      <c r="AH1687" s="106">
        <v>51919300</v>
      </c>
      <c r="AI1687" s="106" t="s">
        <v>6198</v>
      </c>
      <c r="AJ1687" s="61" t="s">
        <v>6199</v>
      </c>
      <c r="AK1687" s="58">
        <v>2019</v>
      </c>
    </row>
    <row r="1688" spans="34:37" x14ac:dyDescent="0.25">
      <c r="AH1688" s="106">
        <v>51919400</v>
      </c>
      <c r="AI1688" s="106" t="s">
        <v>4344</v>
      </c>
      <c r="AJ1688" s="61" t="s">
        <v>6200</v>
      </c>
      <c r="AK1688" s="58">
        <v>2019</v>
      </c>
    </row>
    <row r="1689" spans="34:37" x14ac:dyDescent="0.25">
      <c r="AH1689" s="106">
        <v>51919500</v>
      </c>
      <c r="AI1689" s="106" t="s">
        <v>6201</v>
      </c>
      <c r="AJ1689" s="61" t="s">
        <v>6202</v>
      </c>
      <c r="AK1689" s="58">
        <v>2019</v>
      </c>
    </row>
    <row r="1690" spans="34:37" x14ac:dyDescent="0.25">
      <c r="AH1690" s="106">
        <v>51919503</v>
      </c>
      <c r="AI1690" s="106" t="s">
        <v>6203</v>
      </c>
      <c r="AJ1690" s="61" t="s">
        <v>6204</v>
      </c>
      <c r="AK1690" s="58">
        <v>2019</v>
      </c>
    </row>
    <row r="1691" spans="34:37" x14ac:dyDescent="0.25">
      <c r="AH1691" s="106">
        <v>51919504</v>
      </c>
      <c r="AI1691" s="106" t="s">
        <v>6205</v>
      </c>
      <c r="AJ1691" s="61" t="s">
        <v>6206</v>
      </c>
      <c r="AK1691" s="58">
        <v>2019</v>
      </c>
    </row>
    <row r="1692" spans="34:37" x14ac:dyDescent="0.25">
      <c r="AH1692" s="106">
        <v>51919505</v>
      </c>
      <c r="AI1692" s="106" t="s">
        <v>6207</v>
      </c>
      <c r="AJ1692" s="61" t="s">
        <v>6208</v>
      </c>
      <c r="AK1692" s="58">
        <v>2019</v>
      </c>
    </row>
    <row r="1693" spans="34:37" x14ac:dyDescent="0.25">
      <c r="AH1693" s="106">
        <v>51919507</v>
      </c>
      <c r="AI1693" s="106" t="s">
        <v>6209</v>
      </c>
      <c r="AJ1693" s="61" t="s">
        <v>6210</v>
      </c>
      <c r="AK1693" s="58">
        <v>2010</v>
      </c>
    </row>
    <row r="1694" spans="34:37" x14ac:dyDescent="0.25">
      <c r="AH1694" s="106">
        <v>51919600</v>
      </c>
      <c r="AI1694" s="106" t="s">
        <v>6211</v>
      </c>
      <c r="AJ1694" s="61" t="s">
        <v>6212</v>
      </c>
      <c r="AK1694" s="58">
        <v>2019</v>
      </c>
    </row>
    <row r="1695" spans="34:37" x14ac:dyDescent="0.25">
      <c r="AH1695" s="106">
        <v>51919700</v>
      </c>
      <c r="AI1695" s="106" t="s">
        <v>6213</v>
      </c>
      <c r="AJ1695" s="61" t="s">
        <v>6214</v>
      </c>
      <c r="AK1695" s="58">
        <v>2019</v>
      </c>
    </row>
    <row r="1696" spans="34:37" x14ac:dyDescent="0.25">
      <c r="AH1696" s="106">
        <v>51919800</v>
      </c>
      <c r="AI1696" s="106" t="s">
        <v>6215</v>
      </c>
      <c r="AJ1696" s="61" t="s">
        <v>6216</v>
      </c>
      <c r="AK1696" s="58">
        <v>2019</v>
      </c>
    </row>
    <row r="1697" spans="34:37" x14ac:dyDescent="0.25">
      <c r="AH1697" s="106">
        <v>51919900</v>
      </c>
      <c r="AI1697" s="106" t="s">
        <v>6217</v>
      </c>
      <c r="AJ1697" s="61" t="s">
        <v>6218</v>
      </c>
      <c r="AK1697" s="58">
        <v>2019</v>
      </c>
    </row>
    <row r="1698" spans="34:37" x14ac:dyDescent="0.25">
      <c r="AH1698" s="106">
        <v>51919901</v>
      </c>
      <c r="AI1698" s="106" t="s">
        <v>6219</v>
      </c>
      <c r="AJ1698" s="61" t="s">
        <v>6220</v>
      </c>
      <c r="AK1698" s="58">
        <v>2010</v>
      </c>
    </row>
    <row r="1699" spans="34:37" x14ac:dyDescent="0.25">
      <c r="AH1699" s="106">
        <v>53100000</v>
      </c>
      <c r="AI1699" s="106" t="s">
        <v>6221</v>
      </c>
      <c r="AJ1699" s="61" t="s">
        <v>4434</v>
      </c>
      <c r="AK1699" s="58">
        <v>2019</v>
      </c>
    </row>
    <row r="1700" spans="34:37" x14ac:dyDescent="0.25">
      <c r="AH1700" s="106">
        <v>53101100</v>
      </c>
      <c r="AI1700" s="106" t="s">
        <v>6222</v>
      </c>
      <c r="AJ1700" s="61" t="s">
        <v>6223</v>
      </c>
      <c r="AK1700" s="58">
        <v>2010</v>
      </c>
    </row>
    <row r="1701" spans="34:37" x14ac:dyDescent="0.25">
      <c r="AH1701" s="106">
        <v>53102100</v>
      </c>
      <c r="AI1701" s="106" t="s">
        <v>6224</v>
      </c>
      <c r="AJ1701" s="61" t="s">
        <v>6225</v>
      </c>
      <c r="AK1701" s="58">
        <v>2010</v>
      </c>
    </row>
    <row r="1702" spans="34:37" x14ac:dyDescent="0.25">
      <c r="AH1702" s="106">
        <v>53102101</v>
      </c>
      <c r="AI1702" s="106" t="s">
        <v>6226</v>
      </c>
      <c r="AJ1702" s="61" t="s">
        <v>6227</v>
      </c>
      <c r="AK1702" s="58">
        <v>2010</v>
      </c>
    </row>
    <row r="1703" spans="34:37" x14ac:dyDescent="0.25">
      <c r="AH1703" s="106">
        <v>53103100</v>
      </c>
      <c r="AI1703" s="106" t="s">
        <v>4345</v>
      </c>
      <c r="AJ1703" s="61" t="s">
        <v>6228</v>
      </c>
      <c r="AK1703" s="58">
        <v>2010</v>
      </c>
    </row>
    <row r="1704" spans="34:37" x14ac:dyDescent="0.25">
      <c r="AH1704" s="106">
        <v>53104000</v>
      </c>
      <c r="AI1704" s="106" t="s">
        <v>6229</v>
      </c>
      <c r="AJ1704" s="61" t="s">
        <v>4434</v>
      </c>
      <c r="AK1704" s="58">
        <v>2019</v>
      </c>
    </row>
    <row r="1705" spans="34:37" x14ac:dyDescent="0.25">
      <c r="AH1705" s="106">
        <v>53104100</v>
      </c>
      <c r="AI1705" s="106" t="s">
        <v>6222</v>
      </c>
      <c r="AJ1705" s="61" t="s">
        <v>6223</v>
      </c>
      <c r="AK1705" s="58">
        <v>2019</v>
      </c>
    </row>
    <row r="1706" spans="34:37" x14ac:dyDescent="0.25">
      <c r="AH1706" s="106">
        <v>53104200</v>
      </c>
      <c r="AI1706" s="106" t="s">
        <v>6224</v>
      </c>
      <c r="AJ1706" s="61" t="s">
        <v>6230</v>
      </c>
      <c r="AK1706" s="58">
        <v>2019</v>
      </c>
    </row>
    <row r="1707" spans="34:37" x14ac:dyDescent="0.25">
      <c r="AH1707" s="106">
        <v>53104201</v>
      </c>
      <c r="AI1707" s="106" t="s">
        <v>6226</v>
      </c>
      <c r="AJ1707" s="61" t="s">
        <v>6227</v>
      </c>
      <c r="AK1707" s="58">
        <v>2019</v>
      </c>
    </row>
    <row r="1708" spans="34:37" x14ac:dyDescent="0.25">
      <c r="AH1708" s="106">
        <v>53104300</v>
      </c>
      <c r="AI1708" s="106" t="s">
        <v>6231</v>
      </c>
      <c r="AJ1708" s="61" t="s">
        <v>6232</v>
      </c>
      <c r="AK1708" s="58">
        <v>2019</v>
      </c>
    </row>
    <row r="1709" spans="34:37" x14ac:dyDescent="0.25">
      <c r="AH1709" s="106">
        <v>53104400</v>
      </c>
      <c r="AI1709" s="106" t="s">
        <v>6233</v>
      </c>
      <c r="AJ1709" s="61" t="s">
        <v>6234</v>
      </c>
      <c r="AK1709" s="58">
        <v>2019</v>
      </c>
    </row>
    <row r="1710" spans="34:37" x14ac:dyDescent="0.25">
      <c r="AH1710" s="106">
        <v>53104900</v>
      </c>
      <c r="AI1710" s="106" t="s">
        <v>6235</v>
      </c>
      <c r="AJ1710" s="61" t="s">
        <v>6236</v>
      </c>
      <c r="AK1710" s="58">
        <v>2019</v>
      </c>
    </row>
    <row r="1711" spans="34:37" x14ac:dyDescent="0.25">
      <c r="AH1711" s="106">
        <v>53200000</v>
      </c>
      <c r="AI1711" s="106" t="s">
        <v>6237</v>
      </c>
      <c r="AJ1711" s="61" t="s">
        <v>4434</v>
      </c>
      <c r="AK1711" s="58">
        <v>2019</v>
      </c>
    </row>
    <row r="1712" spans="34:37" x14ac:dyDescent="0.25">
      <c r="AH1712" s="106">
        <v>53201000</v>
      </c>
      <c r="AI1712" s="106" t="s">
        <v>6238</v>
      </c>
      <c r="AJ1712" s="61" t="s">
        <v>4434</v>
      </c>
      <c r="AK1712" s="58">
        <v>2019</v>
      </c>
    </row>
    <row r="1713" spans="34:37" x14ac:dyDescent="0.25">
      <c r="AH1713" s="106">
        <v>53201100</v>
      </c>
      <c r="AI1713" s="106" t="s">
        <v>4346</v>
      </c>
      <c r="AJ1713" s="61" t="s">
        <v>6239</v>
      </c>
      <c r="AK1713" s="58">
        <v>2019</v>
      </c>
    </row>
    <row r="1714" spans="34:37" x14ac:dyDescent="0.25">
      <c r="AH1714" s="106">
        <v>53201200</v>
      </c>
      <c r="AI1714" s="106" t="s">
        <v>4347</v>
      </c>
      <c r="AJ1714" s="61" t="s">
        <v>6240</v>
      </c>
      <c r="AK1714" s="58">
        <v>2019</v>
      </c>
    </row>
    <row r="1715" spans="34:37" x14ac:dyDescent="0.25">
      <c r="AH1715" s="106">
        <v>53202000</v>
      </c>
      <c r="AI1715" s="106" t="s">
        <v>6241</v>
      </c>
      <c r="AJ1715" s="61" t="s">
        <v>4434</v>
      </c>
      <c r="AK1715" s="58">
        <v>2019</v>
      </c>
    </row>
    <row r="1716" spans="34:37" x14ac:dyDescent="0.25">
      <c r="AH1716" s="106">
        <v>53202100</v>
      </c>
      <c r="AI1716" s="106" t="s">
        <v>4348</v>
      </c>
      <c r="AJ1716" s="61" t="s">
        <v>6242</v>
      </c>
      <c r="AK1716" s="58">
        <v>2019</v>
      </c>
    </row>
    <row r="1717" spans="34:37" x14ac:dyDescent="0.25">
      <c r="AH1717" s="106">
        <v>53202200</v>
      </c>
      <c r="AI1717" s="106" t="s">
        <v>4349</v>
      </c>
      <c r="AJ1717" s="61" t="s">
        <v>6243</v>
      </c>
      <c r="AK1717" s="58">
        <v>2019</v>
      </c>
    </row>
    <row r="1718" spans="34:37" x14ac:dyDescent="0.25">
      <c r="AH1718" s="106">
        <v>53203000</v>
      </c>
      <c r="AI1718" s="106" t="s">
        <v>4350</v>
      </c>
      <c r="AJ1718" s="61" t="s">
        <v>4434</v>
      </c>
      <c r="AK1718" s="58">
        <v>2019</v>
      </c>
    </row>
    <row r="1719" spans="34:37" x14ac:dyDescent="0.25">
      <c r="AH1719" s="106">
        <v>53203100</v>
      </c>
      <c r="AI1719" s="106" t="s">
        <v>4350</v>
      </c>
      <c r="AJ1719" s="61" t="s">
        <v>6244</v>
      </c>
      <c r="AK1719" s="58">
        <v>2019</v>
      </c>
    </row>
    <row r="1720" spans="34:37" x14ac:dyDescent="0.25">
      <c r="AH1720" s="106">
        <v>53300000</v>
      </c>
      <c r="AI1720" s="106" t="s">
        <v>6245</v>
      </c>
      <c r="AJ1720" s="61" t="s">
        <v>4434</v>
      </c>
      <c r="AK1720" s="58">
        <v>2019</v>
      </c>
    </row>
    <row r="1721" spans="34:37" x14ac:dyDescent="0.25">
      <c r="AH1721" s="106">
        <v>53301000</v>
      </c>
      <c r="AI1721" s="106" t="s">
        <v>4351</v>
      </c>
      <c r="AJ1721" s="61" t="s">
        <v>4434</v>
      </c>
      <c r="AK1721" s="58">
        <v>2019</v>
      </c>
    </row>
    <row r="1722" spans="34:37" x14ac:dyDescent="0.25">
      <c r="AH1722" s="106">
        <v>53301100</v>
      </c>
      <c r="AI1722" s="106" t="s">
        <v>4351</v>
      </c>
      <c r="AJ1722" s="61" t="s">
        <v>6246</v>
      </c>
      <c r="AK1722" s="58">
        <v>2019</v>
      </c>
    </row>
    <row r="1723" spans="34:37" x14ac:dyDescent="0.25">
      <c r="AH1723" s="106">
        <v>53302100</v>
      </c>
      <c r="AI1723" s="106" t="s">
        <v>4352</v>
      </c>
      <c r="AJ1723" s="61" t="s">
        <v>6247</v>
      </c>
      <c r="AK1723" s="58">
        <v>2010</v>
      </c>
    </row>
    <row r="1724" spans="34:37" x14ac:dyDescent="0.25">
      <c r="AH1724" s="106">
        <v>53302200</v>
      </c>
      <c r="AI1724" s="106" t="s">
        <v>4353</v>
      </c>
      <c r="AJ1724" s="61" t="s">
        <v>6248</v>
      </c>
      <c r="AK1724" s="58">
        <v>2010</v>
      </c>
    </row>
    <row r="1725" spans="34:37" x14ac:dyDescent="0.25">
      <c r="AH1725" s="106">
        <v>53303000</v>
      </c>
      <c r="AI1725" s="106" t="s">
        <v>6249</v>
      </c>
      <c r="AJ1725" s="61" t="s">
        <v>4434</v>
      </c>
      <c r="AK1725" s="58">
        <v>2019</v>
      </c>
    </row>
    <row r="1726" spans="34:37" x14ac:dyDescent="0.25">
      <c r="AH1726" s="106">
        <v>53303100</v>
      </c>
      <c r="AI1726" s="106" t="s">
        <v>6250</v>
      </c>
      <c r="AJ1726" s="61" t="s">
        <v>6251</v>
      </c>
      <c r="AK1726" s="58">
        <v>2019</v>
      </c>
    </row>
    <row r="1727" spans="34:37" x14ac:dyDescent="0.25">
      <c r="AH1727" s="106">
        <v>53303200</v>
      </c>
      <c r="AI1727" s="106" t="s">
        <v>4354</v>
      </c>
      <c r="AJ1727" s="61" t="s">
        <v>6252</v>
      </c>
      <c r="AK1727" s="58">
        <v>2019</v>
      </c>
    </row>
    <row r="1728" spans="34:37" x14ac:dyDescent="0.25">
      <c r="AH1728" s="106">
        <v>53303300</v>
      </c>
      <c r="AI1728" s="106" t="s">
        <v>6253</v>
      </c>
      <c r="AJ1728" s="61" t="s">
        <v>6254</v>
      </c>
      <c r="AK1728" s="58">
        <v>2019</v>
      </c>
    </row>
    <row r="1729" spans="34:37" x14ac:dyDescent="0.25">
      <c r="AH1729" s="106">
        <v>53304100</v>
      </c>
      <c r="AI1729" s="106" t="s">
        <v>6255</v>
      </c>
      <c r="AJ1729" s="61" t="s">
        <v>6256</v>
      </c>
      <c r="AK1729" s="58">
        <v>2010</v>
      </c>
    </row>
    <row r="1730" spans="34:37" x14ac:dyDescent="0.25">
      <c r="AH1730" s="106">
        <v>53305000</v>
      </c>
      <c r="AI1730" s="106" t="s">
        <v>6257</v>
      </c>
      <c r="AJ1730" s="61" t="s">
        <v>4434</v>
      </c>
      <c r="AK1730" s="58">
        <v>2019</v>
      </c>
    </row>
    <row r="1731" spans="34:37" x14ac:dyDescent="0.25">
      <c r="AH1731" s="106">
        <v>53305100</v>
      </c>
      <c r="AI1731" s="106" t="s">
        <v>6258</v>
      </c>
      <c r="AJ1731" s="61" t="s">
        <v>6259</v>
      </c>
      <c r="AK1731" s="58">
        <v>2019</v>
      </c>
    </row>
    <row r="1732" spans="34:37" x14ac:dyDescent="0.25">
      <c r="AH1732" s="106">
        <v>53305200</v>
      </c>
      <c r="AI1732" s="106" t="s">
        <v>4352</v>
      </c>
      <c r="AJ1732" s="61" t="s">
        <v>6247</v>
      </c>
      <c r="AK1732" s="58">
        <v>2019</v>
      </c>
    </row>
    <row r="1733" spans="34:37" x14ac:dyDescent="0.25">
      <c r="AH1733" s="106">
        <v>53305300</v>
      </c>
      <c r="AI1733" s="106" t="s">
        <v>6260</v>
      </c>
      <c r="AJ1733" s="61" t="s">
        <v>6261</v>
      </c>
      <c r="AK1733" s="58">
        <v>2019</v>
      </c>
    </row>
    <row r="1734" spans="34:37" x14ac:dyDescent="0.25">
      <c r="AH1734" s="106">
        <v>53305400</v>
      </c>
      <c r="AI1734" s="106" t="s">
        <v>6262</v>
      </c>
      <c r="AJ1734" s="61" t="s">
        <v>6263</v>
      </c>
      <c r="AK1734" s="58">
        <v>2019</v>
      </c>
    </row>
    <row r="1735" spans="34:37" x14ac:dyDescent="0.25">
      <c r="AH1735" s="106">
        <v>53309000</v>
      </c>
      <c r="AI1735" s="106" t="s">
        <v>6264</v>
      </c>
      <c r="AJ1735" s="61" t="s">
        <v>4434</v>
      </c>
      <c r="AK1735" s="58">
        <v>2019</v>
      </c>
    </row>
    <row r="1736" spans="34:37" x14ac:dyDescent="0.25">
      <c r="AH1736" s="106">
        <v>53309900</v>
      </c>
      <c r="AI1736" s="106" t="s">
        <v>6265</v>
      </c>
      <c r="AJ1736" s="61" t="s">
        <v>6266</v>
      </c>
      <c r="AK1736" s="58">
        <v>2019</v>
      </c>
    </row>
    <row r="1737" spans="34:37" x14ac:dyDescent="0.25">
      <c r="AH1737" s="106">
        <v>53400000</v>
      </c>
      <c r="AI1737" s="106" t="s">
        <v>6267</v>
      </c>
      <c r="AJ1737" s="61" t="s">
        <v>4434</v>
      </c>
      <c r="AK1737" s="58">
        <v>2019</v>
      </c>
    </row>
    <row r="1738" spans="34:37" x14ac:dyDescent="0.25">
      <c r="AH1738" s="106">
        <v>53401000</v>
      </c>
      <c r="AI1738" s="106" t="s">
        <v>6268</v>
      </c>
      <c r="AJ1738" s="61" t="s">
        <v>4434</v>
      </c>
      <c r="AK1738" s="58">
        <v>2019</v>
      </c>
    </row>
    <row r="1739" spans="34:37" x14ac:dyDescent="0.25">
      <c r="AH1739" s="106">
        <v>53401100</v>
      </c>
      <c r="AI1739" s="106" t="s">
        <v>4355</v>
      </c>
      <c r="AJ1739" s="61" t="s">
        <v>6269</v>
      </c>
      <c r="AK1739" s="58">
        <v>2019</v>
      </c>
    </row>
    <row r="1740" spans="34:37" x14ac:dyDescent="0.25">
      <c r="AH1740" s="106">
        <v>53401200</v>
      </c>
      <c r="AI1740" s="106" t="s">
        <v>4356</v>
      </c>
      <c r="AJ1740" s="61" t="s">
        <v>6270</v>
      </c>
      <c r="AK1740" s="58">
        <v>2010</v>
      </c>
    </row>
    <row r="1741" spans="34:37" x14ac:dyDescent="0.25">
      <c r="AH1741" s="106">
        <v>53401300</v>
      </c>
      <c r="AI1741" s="106" t="s">
        <v>4357</v>
      </c>
      <c r="AJ1741" s="61" t="s">
        <v>6271</v>
      </c>
      <c r="AK1741" s="58">
        <v>2019</v>
      </c>
    </row>
    <row r="1742" spans="34:37" x14ac:dyDescent="0.25">
      <c r="AH1742" s="106">
        <v>53402000</v>
      </c>
      <c r="AI1742" s="106" t="s">
        <v>6272</v>
      </c>
      <c r="AJ1742" s="61" t="s">
        <v>4434</v>
      </c>
      <c r="AK1742" s="58">
        <v>2019</v>
      </c>
    </row>
    <row r="1743" spans="34:37" x14ac:dyDescent="0.25">
      <c r="AH1743" s="106">
        <v>53402100</v>
      </c>
      <c r="AI1743" s="106" t="s">
        <v>4358</v>
      </c>
      <c r="AJ1743" s="61" t="s">
        <v>6273</v>
      </c>
      <c r="AK1743" s="58">
        <v>2010</v>
      </c>
    </row>
    <row r="1744" spans="34:37" x14ac:dyDescent="0.25">
      <c r="AH1744" s="106">
        <v>53402200</v>
      </c>
      <c r="AI1744" s="106" t="s">
        <v>6272</v>
      </c>
      <c r="AJ1744" s="61" t="s">
        <v>6274</v>
      </c>
      <c r="AK1744" s="58">
        <v>2019</v>
      </c>
    </row>
    <row r="1745" spans="34:37" x14ac:dyDescent="0.25">
      <c r="AH1745" s="106">
        <v>53403000</v>
      </c>
      <c r="AI1745" s="106" t="s">
        <v>4359</v>
      </c>
      <c r="AJ1745" s="61" t="s">
        <v>4434</v>
      </c>
      <c r="AK1745" s="58">
        <v>2019</v>
      </c>
    </row>
    <row r="1746" spans="34:37" x14ac:dyDescent="0.25">
      <c r="AH1746" s="106">
        <v>53403100</v>
      </c>
      <c r="AI1746" s="106" t="s">
        <v>4359</v>
      </c>
      <c r="AJ1746" s="61" t="s">
        <v>6275</v>
      </c>
      <c r="AK1746" s="58">
        <v>2019</v>
      </c>
    </row>
    <row r="1747" spans="34:37" x14ac:dyDescent="0.25">
      <c r="AH1747" s="106">
        <v>53404000</v>
      </c>
      <c r="AI1747" s="106" t="s">
        <v>4360</v>
      </c>
      <c r="AJ1747" s="61" t="s">
        <v>4434</v>
      </c>
      <c r="AK1747" s="58">
        <v>2019</v>
      </c>
    </row>
    <row r="1748" spans="34:37" x14ac:dyDescent="0.25">
      <c r="AH1748" s="106">
        <v>53404100</v>
      </c>
      <c r="AI1748" s="106" t="s">
        <v>4360</v>
      </c>
      <c r="AJ1748" s="61" t="s">
        <v>6276</v>
      </c>
      <c r="AK1748" s="58">
        <v>2019</v>
      </c>
    </row>
    <row r="1749" spans="34:37" x14ac:dyDescent="0.25">
      <c r="AH1749" s="106">
        <v>53409000</v>
      </c>
      <c r="AI1749" s="106" t="s">
        <v>6277</v>
      </c>
      <c r="AJ1749" s="61" t="s">
        <v>4434</v>
      </c>
      <c r="AK1749" s="58">
        <v>2019</v>
      </c>
    </row>
    <row r="1750" spans="34:37" x14ac:dyDescent="0.25">
      <c r="AH1750" s="106">
        <v>53409900</v>
      </c>
      <c r="AI1750" s="106" t="s">
        <v>4361</v>
      </c>
      <c r="AJ1750" s="61" t="s">
        <v>6278</v>
      </c>
      <c r="AK1750" s="58">
        <v>2019</v>
      </c>
    </row>
    <row r="1751" spans="34:37" x14ac:dyDescent="0.25">
      <c r="AH1751" s="106">
        <v>53500000</v>
      </c>
      <c r="AI1751" s="106" t="s">
        <v>6279</v>
      </c>
      <c r="AJ1751" s="61" t="s">
        <v>4434</v>
      </c>
      <c r="AK1751" s="58">
        <v>2019</v>
      </c>
    </row>
    <row r="1752" spans="34:37" x14ac:dyDescent="0.25">
      <c r="AH1752" s="106">
        <v>53501000</v>
      </c>
      <c r="AI1752" s="106" t="s">
        <v>6280</v>
      </c>
      <c r="AJ1752" s="61" t="s">
        <v>4434</v>
      </c>
      <c r="AK1752" s="58">
        <v>2019</v>
      </c>
    </row>
    <row r="1753" spans="34:37" x14ac:dyDescent="0.25">
      <c r="AH1753" s="106">
        <v>53501100</v>
      </c>
      <c r="AI1753" s="106" t="s">
        <v>6280</v>
      </c>
      <c r="AJ1753" s="61" t="s">
        <v>6281</v>
      </c>
      <c r="AK1753" s="58">
        <v>2019</v>
      </c>
    </row>
    <row r="1754" spans="34:37" x14ac:dyDescent="0.25">
      <c r="AH1754" s="106">
        <v>53502000</v>
      </c>
      <c r="AI1754" s="106" t="s">
        <v>6282</v>
      </c>
      <c r="AJ1754" s="61" t="s">
        <v>4434</v>
      </c>
      <c r="AK1754" s="58">
        <v>2019</v>
      </c>
    </row>
    <row r="1755" spans="34:37" x14ac:dyDescent="0.25">
      <c r="AH1755" s="106">
        <v>53502100</v>
      </c>
      <c r="AI1755" s="106" t="s">
        <v>6283</v>
      </c>
      <c r="AJ1755" s="61" t="s">
        <v>6284</v>
      </c>
      <c r="AK1755" s="58">
        <v>2019</v>
      </c>
    </row>
    <row r="1756" spans="34:37" x14ac:dyDescent="0.25">
      <c r="AH1756" s="106">
        <v>53502101</v>
      </c>
      <c r="AI1756" s="106" t="s">
        <v>4362</v>
      </c>
      <c r="AJ1756" s="61" t="s">
        <v>6285</v>
      </c>
      <c r="AK1756" s="58">
        <v>2010</v>
      </c>
    </row>
    <row r="1757" spans="34:37" x14ac:dyDescent="0.25">
      <c r="AH1757" s="106">
        <v>53502102</v>
      </c>
      <c r="AI1757" s="106" t="s">
        <v>4363</v>
      </c>
      <c r="AJ1757" s="61" t="s">
        <v>6286</v>
      </c>
      <c r="AK1757" s="58">
        <v>2010</v>
      </c>
    </row>
    <row r="1758" spans="34:37" x14ac:dyDescent="0.25">
      <c r="AH1758" s="106">
        <v>53502103</v>
      </c>
      <c r="AI1758" s="106" t="s">
        <v>4364</v>
      </c>
      <c r="AJ1758" s="61" t="s">
        <v>6287</v>
      </c>
      <c r="AK1758" s="58">
        <v>2010</v>
      </c>
    </row>
    <row r="1759" spans="34:37" x14ac:dyDescent="0.25">
      <c r="AH1759" s="106">
        <v>53502200</v>
      </c>
      <c r="AI1759" s="106" t="s">
        <v>6288</v>
      </c>
      <c r="AJ1759" s="61" t="s">
        <v>6289</v>
      </c>
      <c r="AK1759" s="58">
        <v>2019</v>
      </c>
    </row>
    <row r="1760" spans="34:37" x14ac:dyDescent="0.25">
      <c r="AH1760" s="106">
        <v>53503000</v>
      </c>
      <c r="AI1760" s="106" t="s">
        <v>4365</v>
      </c>
      <c r="AJ1760" s="61" t="s">
        <v>4434</v>
      </c>
      <c r="AK1760" s="58">
        <v>2019</v>
      </c>
    </row>
    <row r="1761" spans="34:37" x14ac:dyDescent="0.25">
      <c r="AH1761" s="106">
        <v>53503100</v>
      </c>
      <c r="AI1761" s="106" t="s">
        <v>4365</v>
      </c>
      <c r="AJ1761" s="61" t="s">
        <v>6290</v>
      </c>
      <c r="AK1761" s="58">
        <v>2019</v>
      </c>
    </row>
    <row r="1762" spans="34:37" x14ac:dyDescent="0.25">
      <c r="AH1762" s="106">
        <v>53600000</v>
      </c>
      <c r="AI1762" s="106" t="s">
        <v>6291</v>
      </c>
      <c r="AJ1762" s="61" t="s">
        <v>4434</v>
      </c>
      <c r="AK1762" s="58">
        <v>2019</v>
      </c>
    </row>
    <row r="1763" spans="34:37" x14ac:dyDescent="0.25">
      <c r="AH1763" s="106">
        <v>53601000</v>
      </c>
      <c r="AI1763" s="106" t="s">
        <v>6292</v>
      </c>
      <c r="AJ1763" s="61" t="s">
        <v>4434</v>
      </c>
      <c r="AK1763" s="58">
        <v>2019</v>
      </c>
    </row>
    <row r="1764" spans="34:37" x14ac:dyDescent="0.25">
      <c r="AH1764" s="106">
        <v>53601100</v>
      </c>
      <c r="AI1764" s="106" t="s">
        <v>6292</v>
      </c>
      <c r="AJ1764" s="61" t="s">
        <v>6293</v>
      </c>
      <c r="AK1764" s="58">
        <v>2019</v>
      </c>
    </row>
    <row r="1765" spans="34:37" x14ac:dyDescent="0.25">
      <c r="AH1765" s="106">
        <v>53602000</v>
      </c>
      <c r="AI1765" s="106" t="s">
        <v>6294</v>
      </c>
      <c r="AJ1765" s="61" t="s">
        <v>4434</v>
      </c>
      <c r="AK1765" s="58">
        <v>2019</v>
      </c>
    </row>
    <row r="1766" spans="34:37" x14ac:dyDescent="0.25">
      <c r="AH1766" s="106">
        <v>53602100</v>
      </c>
      <c r="AI1766" s="106" t="s">
        <v>6294</v>
      </c>
      <c r="AJ1766" s="61" t="s">
        <v>6295</v>
      </c>
      <c r="AK1766" s="58">
        <v>2019</v>
      </c>
    </row>
    <row r="1767" spans="34:37" x14ac:dyDescent="0.25">
      <c r="AH1767" s="106">
        <v>53603000</v>
      </c>
      <c r="AI1767" s="106" t="s">
        <v>6296</v>
      </c>
      <c r="AJ1767" s="61" t="s">
        <v>4434</v>
      </c>
      <c r="AK1767" s="58">
        <v>2019</v>
      </c>
    </row>
    <row r="1768" spans="34:37" x14ac:dyDescent="0.25">
      <c r="AH1768" s="106">
        <v>53603100</v>
      </c>
      <c r="AI1768" s="106" t="s">
        <v>6297</v>
      </c>
      <c r="AJ1768" s="61" t="s">
        <v>6298</v>
      </c>
      <c r="AK1768" s="58">
        <v>2019</v>
      </c>
    </row>
    <row r="1769" spans="34:37" x14ac:dyDescent="0.25">
      <c r="AH1769" s="106">
        <v>53603200</v>
      </c>
      <c r="AI1769" s="106" t="s">
        <v>6299</v>
      </c>
      <c r="AJ1769" s="61" t="s">
        <v>6300</v>
      </c>
      <c r="AK1769" s="58">
        <v>2019</v>
      </c>
    </row>
    <row r="1770" spans="34:37" x14ac:dyDescent="0.25">
      <c r="AH1770" s="106">
        <v>53604000</v>
      </c>
      <c r="AI1770" s="106" t="s">
        <v>6301</v>
      </c>
      <c r="AJ1770" s="61" t="s">
        <v>4434</v>
      </c>
      <c r="AK1770" s="58">
        <v>2019</v>
      </c>
    </row>
    <row r="1771" spans="34:37" x14ac:dyDescent="0.25">
      <c r="AH1771" s="106">
        <v>53604100</v>
      </c>
      <c r="AI1771" s="106" t="s">
        <v>6301</v>
      </c>
      <c r="AJ1771" s="61" t="s">
        <v>6302</v>
      </c>
      <c r="AK1771" s="58">
        <v>2019</v>
      </c>
    </row>
    <row r="1772" spans="34:37" x14ac:dyDescent="0.25">
      <c r="AH1772" s="106">
        <v>53605000</v>
      </c>
      <c r="AI1772" s="106" t="s">
        <v>6303</v>
      </c>
      <c r="AJ1772" s="61" t="s">
        <v>4434</v>
      </c>
      <c r="AK1772" s="58">
        <v>2019</v>
      </c>
    </row>
    <row r="1773" spans="34:37" x14ac:dyDescent="0.25">
      <c r="AH1773" s="106">
        <v>53605100</v>
      </c>
      <c r="AI1773" s="106" t="s">
        <v>6303</v>
      </c>
      <c r="AJ1773" s="61" t="s">
        <v>6304</v>
      </c>
      <c r="AK1773" s="58">
        <v>2019</v>
      </c>
    </row>
    <row r="1774" spans="34:37" x14ac:dyDescent="0.25">
      <c r="AH1774" s="106">
        <v>53605101</v>
      </c>
      <c r="AI1774" s="106" t="s">
        <v>6305</v>
      </c>
      <c r="AJ1774" s="61" t="s">
        <v>6306</v>
      </c>
      <c r="AK1774" s="58">
        <v>2019</v>
      </c>
    </row>
    <row r="1775" spans="34:37" x14ac:dyDescent="0.25">
      <c r="AH1775" s="106">
        <v>53605107</v>
      </c>
      <c r="AI1775" s="106" t="s">
        <v>6307</v>
      </c>
      <c r="AJ1775" s="61" t="s">
        <v>6308</v>
      </c>
      <c r="AK1775" s="58">
        <v>2019</v>
      </c>
    </row>
    <row r="1776" spans="34:37" x14ac:dyDescent="0.25">
      <c r="AH1776" s="106">
        <v>53605108</v>
      </c>
      <c r="AI1776" s="106" t="s">
        <v>6309</v>
      </c>
      <c r="AJ1776" s="61" t="s">
        <v>6310</v>
      </c>
      <c r="AK1776" s="58">
        <v>2010</v>
      </c>
    </row>
    <row r="1777" spans="34:37" x14ac:dyDescent="0.25">
      <c r="AH1777" s="106">
        <v>53606000</v>
      </c>
      <c r="AI1777" s="106" t="s">
        <v>6311</v>
      </c>
      <c r="AJ1777" s="61" t="s">
        <v>4434</v>
      </c>
      <c r="AK1777" s="58">
        <v>2019</v>
      </c>
    </row>
    <row r="1778" spans="34:37" x14ac:dyDescent="0.25">
      <c r="AH1778" s="106">
        <v>53606100</v>
      </c>
      <c r="AI1778" s="106" t="s">
        <v>6311</v>
      </c>
      <c r="AJ1778" s="61" t="s">
        <v>6312</v>
      </c>
      <c r="AK1778" s="58">
        <v>2019</v>
      </c>
    </row>
    <row r="1779" spans="34:37" x14ac:dyDescent="0.25">
      <c r="AH1779" s="106">
        <v>53609000</v>
      </c>
      <c r="AI1779" s="106" t="s">
        <v>6313</v>
      </c>
      <c r="AJ1779" s="61" t="s">
        <v>4434</v>
      </c>
      <c r="AK1779" s="58">
        <v>2019</v>
      </c>
    </row>
    <row r="1780" spans="34:37" x14ac:dyDescent="0.25">
      <c r="AH1780" s="106">
        <v>53609900</v>
      </c>
      <c r="AI1780" s="106" t="s">
        <v>6314</v>
      </c>
      <c r="AJ1780" s="61" t="s">
        <v>6315</v>
      </c>
      <c r="AK1780" s="58">
        <v>2019</v>
      </c>
    </row>
    <row r="1781" spans="34:37" x14ac:dyDescent="0.25">
      <c r="AH1781" s="106">
        <v>53700000</v>
      </c>
      <c r="AI1781" s="106" t="s">
        <v>6316</v>
      </c>
      <c r="AJ1781" s="61" t="s">
        <v>4434</v>
      </c>
      <c r="AK1781" s="58">
        <v>2019</v>
      </c>
    </row>
    <row r="1782" spans="34:37" x14ac:dyDescent="0.25">
      <c r="AH1782" s="106">
        <v>53701000</v>
      </c>
      <c r="AI1782" s="106" t="s">
        <v>6317</v>
      </c>
      <c r="AJ1782" s="61" t="s">
        <v>4434</v>
      </c>
      <c r="AK1782" s="58">
        <v>2019</v>
      </c>
    </row>
    <row r="1783" spans="34:37" x14ac:dyDescent="0.25">
      <c r="AH1783" s="106">
        <v>53701100</v>
      </c>
      <c r="AI1783" s="106" t="s">
        <v>6317</v>
      </c>
      <c r="AJ1783" s="61" t="s">
        <v>6318</v>
      </c>
      <c r="AK1783" s="58">
        <v>2019</v>
      </c>
    </row>
    <row r="1784" spans="34:37" x14ac:dyDescent="0.25">
      <c r="AH1784" s="106">
        <v>53702000</v>
      </c>
      <c r="AI1784" s="106" t="s">
        <v>4366</v>
      </c>
      <c r="AJ1784" s="61" t="s">
        <v>4434</v>
      </c>
      <c r="AK1784" s="58">
        <v>2019</v>
      </c>
    </row>
    <row r="1785" spans="34:37" x14ac:dyDescent="0.25">
      <c r="AH1785" s="106">
        <v>53702100</v>
      </c>
      <c r="AI1785" s="106" t="s">
        <v>4366</v>
      </c>
      <c r="AJ1785" s="61" t="s">
        <v>6319</v>
      </c>
      <c r="AK1785" s="58">
        <v>2019</v>
      </c>
    </row>
    <row r="1786" spans="34:37" x14ac:dyDescent="0.25">
      <c r="AH1786" s="106">
        <v>53703000</v>
      </c>
      <c r="AI1786" s="106" t="s">
        <v>4367</v>
      </c>
      <c r="AJ1786" s="61" t="s">
        <v>4434</v>
      </c>
      <c r="AK1786" s="58">
        <v>2019</v>
      </c>
    </row>
    <row r="1787" spans="34:37" x14ac:dyDescent="0.25">
      <c r="AH1787" s="106">
        <v>53703100</v>
      </c>
      <c r="AI1787" s="106" t="s">
        <v>4367</v>
      </c>
      <c r="AJ1787" s="61" t="s">
        <v>6320</v>
      </c>
      <c r="AK1787" s="58">
        <v>2019</v>
      </c>
    </row>
    <row r="1788" spans="34:37" x14ac:dyDescent="0.25">
      <c r="AH1788" s="106">
        <v>53703200</v>
      </c>
      <c r="AI1788" s="106" t="s">
        <v>4368</v>
      </c>
      <c r="AJ1788" s="61" t="s">
        <v>6321</v>
      </c>
      <c r="AK1788" s="58">
        <v>2010</v>
      </c>
    </row>
    <row r="1789" spans="34:37" x14ac:dyDescent="0.25">
      <c r="AH1789" s="106">
        <v>53703300</v>
      </c>
      <c r="AI1789" s="106" t="s">
        <v>6322</v>
      </c>
      <c r="AJ1789" s="61" t="s">
        <v>6323</v>
      </c>
      <c r="AK1789" s="58">
        <v>2010</v>
      </c>
    </row>
    <row r="1790" spans="34:37" x14ac:dyDescent="0.25">
      <c r="AH1790" s="106">
        <v>53704000</v>
      </c>
      <c r="AI1790" s="106" t="s">
        <v>4369</v>
      </c>
      <c r="AJ1790" s="61" t="s">
        <v>4434</v>
      </c>
      <c r="AK1790" s="58">
        <v>2019</v>
      </c>
    </row>
    <row r="1791" spans="34:37" x14ac:dyDescent="0.25">
      <c r="AH1791" s="106">
        <v>53704100</v>
      </c>
      <c r="AI1791" s="106" t="s">
        <v>4369</v>
      </c>
      <c r="AJ1791" s="61" t="s">
        <v>6324</v>
      </c>
      <c r="AK1791" s="58">
        <v>2019</v>
      </c>
    </row>
    <row r="1792" spans="34:37" x14ac:dyDescent="0.25">
      <c r="AH1792" s="106">
        <v>53705000</v>
      </c>
      <c r="AI1792" s="106" t="s">
        <v>6325</v>
      </c>
      <c r="AJ1792" s="61" t="s">
        <v>4434</v>
      </c>
      <c r="AK1792" s="58">
        <v>2019</v>
      </c>
    </row>
    <row r="1793" spans="34:37" x14ac:dyDescent="0.25">
      <c r="AH1793" s="106">
        <v>53705100</v>
      </c>
      <c r="AI1793" s="106" t="s">
        <v>6325</v>
      </c>
      <c r="AJ1793" s="61" t="s">
        <v>6326</v>
      </c>
      <c r="AK1793" s="58">
        <v>2019</v>
      </c>
    </row>
    <row r="1794" spans="34:37" x14ac:dyDescent="0.25">
      <c r="AH1794" s="106">
        <v>53706000</v>
      </c>
      <c r="AI1794" s="106" t="s">
        <v>6327</v>
      </c>
      <c r="AJ1794" s="61" t="s">
        <v>4434</v>
      </c>
      <c r="AK1794" s="58">
        <v>2019</v>
      </c>
    </row>
    <row r="1795" spans="34:37" x14ac:dyDescent="0.25">
      <c r="AH1795" s="106">
        <v>53706100</v>
      </c>
      <c r="AI1795" s="106" t="s">
        <v>6328</v>
      </c>
      <c r="AJ1795" s="61" t="s">
        <v>6329</v>
      </c>
      <c r="AK1795" s="58">
        <v>2019</v>
      </c>
    </row>
    <row r="1796" spans="34:37" x14ac:dyDescent="0.25">
      <c r="AH1796" s="106">
        <v>53706200</v>
      </c>
      <c r="AI1796" s="106" t="s">
        <v>6330</v>
      </c>
      <c r="AJ1796" s="61" t="s">
        <v>6331</v>
      </c>
      <c r="AK1796" s="58">
        <v>2019</v>
      </c>
    </row>
    <row r="1797" spans="34:37" x14ac:dyDescent="0.25">
      <c r="AH1797" s="106">
        <v>53706204</v>
      </c>
      <c r="AI1797" s="106" t="s">
        <v>6219</v>
      </c>
      <c r="AJ1797" s="61" t="s">
        <v>6220</v>
      </c>
      <c r="AK1797" s="58">
        <v>2019</v>
      </c>
    </row>
    <row r="1798" spans="34:37" x14ac:dyDescent="0.25">
      <c r="AH1798" s="106">
        <v>53706300</v>
      </c>
      <c r="AI1798" s="106" t="s">
        <v>6332</v>
      </c>
      <c r="AJ1798" s="61" t="s">
        <v>6333</v>
      </c>
      <c r="AK1798" s="58">
        <v>2019</v>
      </c>
    </row>
    <row r="1799" spans="34:37" x14ac:dyDescent="0.25">
      <c r="AH1799" s="106">
        <v>53706400</v>
      </c>
      <c r="AI1799" s="106" t="s">
        <v>6334</v>
      </c>
      <c r="AJ1799" s="61" t="s">
        <v>6335</v>
      </c>
      <c r="AK1799" s="58">
        <v>2019</v>
      </c>
    </row>
    <row r="1800" spans="34:37" x14ac:dyDescent="0.25">
      <c r="AH1800" s="106">
        <v>53706500</v>
      </c>
      <c r="AI1800" s="106" t="s">
        <v>6336</v>
      </c>
      <c r="AJ1800" s="61" t="s">
        <v>6337</v>
      </c>
      <c r="AK1800" s="58">
        <v>2019</v>
      </c>
    </row>
    <row r="1801" spans="34:37" x14ac:dyDescent="0.25">
      <c r="AH1801" s="106">
        <v>53707000</v>
      </c>
      <c r="AI1801" s="106" t="s">
        <v>6338</v>
      </c>
      <c r="AJ1801" s="61" t="s">
        <v>4434</v>
      </c>
      <c r="AK1801" s="58">
        <v>2019</v>
      </c>
    </row>
    <row r="1802" spans="34:37" x14ac:dyDescent="0.25">
      <c r="AH1802" s="106">
        <v>53707100</v>
      </c>
      <c r="AI1802" s="106" t="s">
        <v>6339</v>
      </c>
      <c r="AJ1802" s="61" t="s">
        <v>6340</v>
      </c>
      <c r="AK1802" s="58">
        <v>2019</v>
      </c>
    </row>
    <row r="1803" spans="34:37" x14ac:dyDescent="0.25">
      <c r="AH1803" s="106">
        <v>53707200</v>
      </c>
      <c r="AI1803" s="106" t="s">
        <v>6341</v>
      </c>
      <c r="AJ1803" s="61" t="s">
        <v>6342</v>
      </c>
      <c r="AK1803" s="58">
        <v>2019</v>
      </c>
    </row>
    <row r="1804" spans="34:37" x14ac:dyDescent="0.25">
      <c r="AH1804" s="106">
        <v>53707300</v>
      </c>
      <c r="AI1804" s="106" t="s">
        <v>6343</v>
      </c>
      <c r="AJ1804" s="61" t="s">
        <v>6344</v>
      </c>
      <c r="AK1804" s="58">
        <v>2019</v>
      </c>
    </row>
    <row r="1805" spans="34:37" x14ac:dyDescent="0.25">
      <c r="AH1805" s="106">
        <v>53708000</v>
      </c>
      <c r="AI1805" s="106" t="s">
        <v>6345</v>
      </c>
      <c r="AJ1805" s="61" t="s">
        <v>4434</v>
      </c>
      <c r="AK1805" s="58">
        <v>2019</v>
      </c>
    </row>
    <row r="1806" spans="34:37" x14ac:dyDescent="0.25">
      <c r="AH1806" s="106">
        <v>53708100</v>
      </c>
      <c r="AI1806" s="106" t="s">
        <v>6345</v>
      </c>
      <c r="AJ1806" s="61" t="s">
        <v>6346</v>
      </c>
      <c r="AK1806" s="58">
        <v>2019</v>
      </c>
    </row>
    <row r="1807" spans="34:37" x14ac:dyDescent="0.25">
      <c r="AH1807" s="106">
        <v>53711100</v>
      </c>
      <c r="AI1807" s="106" t="s">
        <v>6347</v>
      </c>
      <c r="AJ1807" s="61" t="s">
        <v>6348</v>
      </c>
      <c r="AK1807" s="58">
        <v>2010</v>
      </c>
    </row>
    <row r="1808" spans="34:37" x14ac:dyDescent="0.25">
      <c r="AH1808" s="106">
        <v>53712000</v>
      </c>
      <c r="AI1808" s="106" t="s">
        <v>6349</v>
      </c>
      <c r="AJ1808" s="61" t="s">
        <v>4434</v>
      </c>
      <c r="AK1808" s="58">
        <v>2019</v>
      </c>
    </row>
    <row r="1809" spans="34:37" x14ac:dyDescent="0.25">
      <c r="AH1809" s="106">
        <v>53712100</v>
      </c>
      <c r="AI1809" s="106" t="s">
        <v>6349</v>
      </c>
      <c r="AJ1809" s="61" t="s">
        <v>6350</v>
      </c>
      <c r="AK1809" s="58">
        <v>2019</v>
      </c>
    </row>
    <row r="1810" spans="34:37" x14ac:dyDescent="0.25">
      <c r="AH1810" s="106">
        <v>53719000</v>
      </c>
      <c r="AI1810" s="106" t="s">
        <v>6351</v>
      </c>
      <c r="AJ1810" s="61" t="s">
        <v>4434</v>
      </c>
      <c r="AK1810" s="58">
        <v>2019</v>
      </c>
    </row>
    <row r="1811" spans="34:37" x14ac:dyDescent="0.25">
      <c r="AH1811" s="106">
        <v>53719900</v>
      </c>
      <c r="AI1811" s="106" t="s">
        <v>6352</v>
      </c>
      <c r="AJ1811" s="61" t="s">
        <v>6353</v>
      </c>
      <c r="AK1811" s="58">
        <v>2019</v>
      </c>
    </row>
    <row r="1812" spans="34:37" x14ac:dyDescent="0.25">
      <c r="AH1812" s="106">
        <v>55100000</v>
      </c>
      <c r="AI1812" s="106" t="s">
        <v>6354</v>
      </c>
      <c r="AJ1812" s="61" t="s">
        <v>4434</v>
      </c>
      <c r="AK1812" s="58">
        <v>2019</v>
      </c>
    </row>
    <row r="1813" spans="34:37" x14ac:dyDescent="0.25">
      <c r="AH1813" s="106">
        <v>55101000</v>
      </c>
      <c r="AI1813" s="106" t="s">
        <v>6354</v>
      </c>
      <c r="AJ1813" s="61" t="s">
        <v>4434</v>
      </c>
      <c r="AK1813" s="58">
        <v>2019</v>
      </c>
    </row>
    <row r="1814" spans="34:37" x14ac:dyDescent="0.25">
      <c r="AH1814" s="106">
        <v>55101100</v>
      </c>
      <c r="AI1814" s="106" t="s">
        <v>6355</v>
      </c>
      <c r="AJ1814" s="61" t="s">
        <v>6356</v>
      </c>
      <c r="AK1814" s="58">
        <v>2019</v>
      </c>
    </row>
    <row r="1815" spans="34:37" x14ac:dyDescent="0.25">
      <c r="AH1815" s="106">
        <v>55101200</v>
      </c>
      <c r="AI1815" s="106" t="s">
        <v>6357</v>
      </c>
      <c r="AJ1815" s="61" t="s">
        <v>6358</v>
      </c>
      <c r="AK1815" s="58">
        <v>2019</v>
      </c>
    </row>
    <row r="1816" spans="34:37" x14ac:dyDescent="0.25">
      <c r="AH1816" s="106">
        <v>55101300</v>
      </c>
      <c r="AI1816" s="106" t="s">
        <v>6359</v>
      </c>
      <c r="AJ1816" s="61" t="s">
        <v>6360</v>
      </c>
      <c r="AK1816" s="58">
        <v>2019</v>
      </c>
    </row>
    <row r="1817" spans="34:37" x14ac:dyDescent="0.25">
      <c r="AH1817" s="106">
        <v>55101400</v>
      </c>
      <c r="AI1817" s="106" t="s">
        <v>4370</v>
      </c>
      <c r="AJ1817" s="61" t="s">
        <v>6361</v>
      </c>
      <c r="AK1817" s="58">
        <v>2019</v>
      </c>
    </row>
    <row r="1818" spans="34:37" x14ac:dyDescent="0.25">
      <c r="AH1818" s="106">
        <v>55101500</v>
      </c>
      <c r="AI1818" s="106" t="s">
        <v>4371</v>
      </c>
      <c r="AJ1818" s="61" t="s">
        <v>6362</v>
      </c>
      <c r="AK1818" s="58">
        <v>2019</v>
      </c>
    </row>
    <row r="1819" spans="34:37" x14ac:dyDescent="0.25">
      <c r="AH1819" s="106">
        <v>55101600</v>
      </c>
      <c r="AI1819" s="106" t="s">
        <v>4372</v>
      </c>
      <c r="AJ1819" s="61" t="s">
        <v>6363</v>
      </c>
      <c r="AK1819" s="58">
        <v>2019</v>
      </c>
    </row>
    <row r="1820" spans="34:37" x14ac:dyDescent="0.25">
      <c r="AH1820" s="106">
        <v>55101700</v>
      </c>
      <c r="AI1820" s="106" t="s">
        <v>4373</v>
      </c>
      <c r="AJ1820" s="61" t="s">
        <v>6364</v>
      </c>
      <c r="AK1820" s="58">
        <v>2019</v>
      </c>
    </row>
    <row r="1821" spans="34:37" x14ac:dyDescent="0.25">
      <c r="AH1821" s="106">
        <v>55101900</v>
      </c>
      <c r="AI1821" s="106" t="s">
        <v>4374</v>
      </c>
      <c r="AJ1821" s="61" t="s">
        <v>6365</v>
      </c>
      <c r="AK1821" s="58">
        <v>2019</v>
      </c>
    </row>
    <row r="1822" spans="34:37" x14ac:dyDescent="0.25">
      <c r="AH1822" s="106">
        <v>55200000</v>
      </c>
      <c r="AI1822" s="106" t="s">
        <v>6366</v>
      </c>
      <c r="AJ1822" s="61" t="s">
        <v>4434</v>
      </c>
      <c r="AK1822" s="58">
        <v>2019</v>
      </c>
    </row>
    <row r="1823" spans="34:37" x14ac:dyDescent="0.25">
      <c r="AH1823" s="106">
        <v>55201000</v>
      </c>
      <c r="AI1823" s="106" t="s">
        <v>6366</v>
      </c>
      <c r="AJ1823" s="61" t="s">
        <v>4434</v>
      </c>
      <c r="AK1823" s="58">
        <v>2019</v>
      </c>
    </row>
    <row r="1824" spans="34:37" x14ac:dyDescent="0.25">
      <c r="AH1824" s="106">
        <v>55201100</v>
      </c>
      <c r="AI1824" s="106" t="s">
        <v>6367</v>
      </c>
      <c r="AJ1824" s="61" t="s">
        <v>6368</v>
      </c>
      <c r="AK1824" s="58">
        <v>2019</v>
      </c>
    </row>
    <row r="1825" spans="34:37" x14ac:dyDescent="0.25">
      <c r="AH1825" s="106">
        <v>55201200</v>
      </c>
      <c r="AI1825" s="106" t="s">
        <v>6369</v>
      </c>
      <c r="AJ1825" s="61" t="s">
        <v>6370</v>
      </c>
      <c r="AK1825" s="58">
        <v>2019</v>
      </c>
    </row>
    <row r="1826" spans="34:37" x14ac:dyDescent="0.25">
      <c r="AH1826" s="106">
        <v>55201300</v>
      </c>
      <c r="AI1826" s="106" t="s">
        <v>6371</v>
      </c>
      <c r="AJ1826" s="61" t="s">
        <v>6372</v>
      </c>
      <c r="AK1826" s="58">
        <v>2019</v>
      </c>
    </row>
    <row r="1827" spans="34:37" x14ac:dyDescent="0.25">
      <c r="AH1827" s="106">
        <v>55300000</v>
      </c>
      <c r="AI1827" s="106" t="s">
        <v>6373</v>
      </c>
      <c r="AJ1827" s="61" t="s">
        <v>4434</v>
      </c>
      <c r="AK1827" s="58">
        <v>2019</v>
      </c>
    </row>
    <row r="1828" spans="34:37" x14ac:dyDescent="0.25">
      <c r="AH1828" s="106">
        <v>55301000</v>
      </c>
      <c r="AI1828" s="106" t="s">
        <v>6373</v>
      </c>
      <c r="AJ1828" s="61" t="s">
        <v>4434</v>
      </c>
      <c r="AK1828" s="58">
        <v>2019</v>
      </c>
    </row>
    <row r="1829" spans="34:37" x14ac:dyDescent="0.25">
      <c r="AH1829" s="106">
        <v>55301100</v>
      </c>
      <c r="AI1829" s="106" t="s">
        <v>6374</v>
      </c>
      <c r="AJ1829" s="61" t="s">
        <v>6375</v>
      </c>
      <c r="AK1829" s="58">
        <v>2019</v>
      </c>
    </row>
    <row r="1830" spans="34:37" x14ac:dyDescent="0.25">
      <c r="AH1830" s="106">
        <v>55301200</v>
      </c>
      <c r="AI1830" s="106" t="s">
        <v>6376</v>
      </c>
      <c r="AJ1830" s="61" t="s">
        <v>6377</v>
      </c>
      <c r="AK1830" s="58">
        <v>2019</v>
      </c>
    </row>
    <row r="1831" spans="34:37" x14ac:dyDescent="0.25">
      <c r="AH1831" s="106">
        <v>55301300</v>
      </c>
      <c r="AI1831" s="106" t="s">
        <v>6378</v>
      </c>
      <c r="AJ1831" s="61" t="s">
        <v>6379</v>
      </c>
      <c r="AK1831" s="58">
        <v>2019</v>
      </c>
    </row>
    <row r="1832" spans="34:37" x14ac:dyDescent="0.25">
      <c r="AH1832" s="106">
        <v>55301400</v>
      </c>
      <c r="AI1832" s="106" t="s">
        <v>4375</v>
      </c>
      <c r="AJ1832" s="61" t="s">
        <v>6380</v>
      </c>
      <c r="AK1832" s="58">
        <v>2019</v>
      </c>
    </row>
    <row r="1833" spans="34:37" x14ac:dyDescent="0.25">
      <c r="AH1833" s="106">
        <v>55301500</v>
      </c>
      <c r="AI1833" s="106" t="s">
        <v>4376</v>
      </c>
      <c r="AJ1833" s="61" t="s">
        <v>6381</v>
      </c>
      <c r="AK1833" s="58">
        <v>2019</v>
      </c>
    </row>
    <row r="1834" spans="34:37" x14ac:dyDescent="0.25">
      <c r="AH1834" s="106">
        <v>55301600</v>
      </c>
      <c r="AI1834" s="106" t="s">
        <v>6382</v>
      </c>
      <c r="AJ1834" s="61" t="s">
        <v>6383</v>
      </c>
      <c r="AK1834" s="58">
        <v>2019</v>
      </c>
    </row>
    <row r="1835" spans="34:37" x14ac:dyDescent="0.25">
      <c r="AH1835" s="106">
        <v>55301700</v>
      </c>
      <c r="AI1835" s="106" t="s">
        <v>4377</v>
      </c>
      <c r="AJ1835" s="61" t="s">
        <v>6384</v>
      </c>
      <c r="AK1835" s="58">
        <v>2010</v>
      </c>
    </row>
    <row r="1836" spans="34:37" x14ac:dyDescent="0.25">
      <c r="AH1836" s="106">
        <v>55301800</v>
      </c>
      <c r="AI1836" s="106" t="s">
        <v>4378</v>
      </c>
      <c r="AJ1836" s="61" t="s">
        <v>6385</v>
      </c>
      <c r="AK1836" s="58">
        <v>2019</v>
      </c>
    </row>
    <row r="1837" spans="34:37" x14ac:dyDescent="0.25">
      <c r="AH1837" s="106">
        <v>55301900</v>
      </c>
      <c r="AI1837" s="106" t="s">
        <v>4379</v>
      </c>
      <c r="AJ1837" s="61" t="s">
        <v>6386</v>
      </c>
      <c r="AK1837" s="58">
        <v>2019</v>
      </c>
    </row>
  </sheetData>
  <mergeCells count="3">
    <mergeCell ref="A1:B1"/>
    <mergeCell ref="A13:B13"/>
    <mergeCell ref="A7:B7"/>
  </mergeCells>
  <pageMargins left="0.7" right="0.7" top="0.75" bottom="0.75" header="0.3" footer="0.3"/>
  <ignoredErrors>
    <ignoredError sqref="S3"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57"/>
  <sheetViews>
    <sheetView workbookViewId="0">
      <selection activeCell="A2" sqref="A2:B255"/>
    </sheetView>
  </sheetViews>
  <sheetFormatPr defaultRowHeight="15" x14ac:dyDescent="0.25"/>
  <sheetData>
    <row r="1" spans="1:2" x14ac:dyDescent="0.25">
      <c r="A1" t="s">
        <v>155</v>
      </c>
      <c r="B1" t="s">
        <v>156</v>
      </c>
    </row>
    <row r="2" spans="1:2" x14ac:dyDescent="0.25">
      <c r="A2" t="s">
        <v>359</v>
      </c>
      <c r="B2">
        <v>78</v>
      </c>
    </row>
    <row r="3" spans="1:2" x14ac:dyDescent="0.25">
      <c r="A3" t="s">
        <v>398</v>
      </c>
      <c r="B3">
        <v>117</v>
      </c>
    </row>
    <row r="4" spans="1:2" x14ac:dyDescent="0.25">
      <c r="A4" t="s">
        <v>450</v>
      </c>
      <c r="B4">
        <v>170</v>
      </c>
    </row>
    <row r="5" spans="1:2" x14ac:dyDescent="0.25">
      <c r="A5" t="s">
        <v>488</v>
      </c>
      <c r="B5">
        <v>208</v>
      </c>
    </row>
    <row r="6" spans="1:2" x14ac:dyDescent="0.25">
      <c r="A6" t="s">
        <v>323</v>
      </c>
      <c r="B6">
        <v>42</v>
      </c>
    </row>
    <row r="7" spans="1:2" x14ac:dyDescent="0.25">
      <c r="A7" t="s">
        <v>282</v>
      </c>
      <c r="B7">
        <v>1</v>
      </c>
    </row>
    <row r="8" spans="1:2" x14ac:dyDescent="0.25">
      <c r="A8" t="s">
        <v>472</v>
      </c>
      <c r="B8">
        <v>192</v>
      </c>
    </row>
    <row r="9" spans="1:2" x14ac:dyDescent="0.25">
      <c r="A9" t="s">
        <v>522</v>
      </c>
      <c r="B9">
        <v>242</v>
      </c>
    </row>
    <row r="10" spans="1:2" x14ac:dyDescent="0.25">
      <c r="A10" t="s">
        <v>308</v>
      </c>
      <c r="B10">
        <v>27</v>
      </c>
    </row>
    <row r="11" spans="1:2" x14ac:dyDescent="0.25">
      <c r="A11" t="s">
        <v>473</v>
      </c>
      <c r="B11">
        <v>193</v>
      </c>
    </row>
    <row r="12" spans="1:2" x14ac:dyDescent="0.25">
      <c r="A12" t="s">
        <v>435</v>
      </c>
      <c r="B12">
        <v>154</v>
      </c>
    </row>
    <row r="13" spans="1:2" x14ac:dyDescent="0.25">
      <c r="A13" t="s">
        <v>324</v>
      </c>
      <c r="B13">
        <v>43</v>
      </c>
    </row>
    <row r="14" spans="1:2" x14ac:dyDescent="0.25">
      <c r="A14" t="s">
        <v>489</v>
      </c>
      <c r="B14">
        <v>209</v>
      </c>
    </row>
    <row r="15" spans="1:2" x14ac:dyDescent="0.25">
      <c r="A15" t="s">
        <v>506</v>
      </c>
      <c r="B15">
        <v>226</v>
      </c>
    </row>
    <row r="16" spans="1:2" x14ac:dyDescent="0.25">
      <c r="A16" t="s">
        <v>474</v>
      </c>
      <c r="B16">
        <v>194</v>
      </c>
    </row>
    <row r="17" spans="1:2" x14ac:dyDescent="0.25">
      <c r="A17" t="s">
        <v>436</v>
      </c>
      <c r="B17">
        <v>155</v>
      </c>
    </row>
    <row r="18" spans="1:2" x14ac:dyDescent="0.25">
      <c r="A18" t="s">
        <v>399</v>
      </c>
      <c r="B18">
        <v>118</v>
      </c>
    </row>
    <row r="19" spans="1:2" x14ac:dyDescent="0.25">
      <c r="A19" t="s">
        <v>428</v>
      </c>
      <c r="B19">
        <v>147</v>
      </c>
    </row>
    <row r="20" spans="1:2" x14ac:dyDescent="0.25">
      <c r="A20" t="s">
        <v>350</v>
      </c>
      <c r="B20">
        <v>69</v>
      </c>
    </row>
    <row r="21" spans="1:2" x14ac:dyDescent="0.25">
      <c r="A21" t="s">
        <v>523</v>
      </c>
      <c r="B21">
        <v>243</v>
      </c>
    </row>
    <row r="22" spans="1:2" x14ac:dyDescent="0.25">
      <c r="A22" t="s">
        <v>444</v>
      </c>
      <c r="B22">
        <v>163</v>
      </c>
    </row>
    <row r="23" spans="1:2" x14ac:dyDescent="0.25">
      <c r="A23" t="s">
        <v>392</v>
      </c>
      <c r="B23">
        <v>111</v>
      </c>
    </row>
    <row r="24" spans="1:2" x14ac:dyDescent="0.25">
      <c r="A24" t="s">
        <v>283</v>
      </c>
      <c r="B24">
        <v>2</v>
      </c>
    </row>
    <row r="25" spans="1:2" x14ac:dyDescent="0.25">
      <c r="A25" t="s">
        <v>490</v>
      </c>
      <c r="B25">
        <v>210</v>
      </c>
    </row>
    <row r="26" spans="1:2" x14ac:dyDescent="0.25">
      <c r="A26" t="s">
        <v>373</v>
      </c>
      <c r="B26">
        <v>92</v>
      </c>
    </row>
    <row r="27" spans="1:2" x14ac:dyDescent="0.25">
      <c r="A27" t="s">
        <v>445</v>
      </c>
      <c r="B27">
        <v>164</v>
      </c>
    </row>
    <row r="28" spans="1:2" x14ac:dyDescent="0.25">
      <c r="A28" t="s">
        <v>437</v>
      </c>
      <c r="B28">
        <v>156</v>
      </c>
    </row>
    <row r="29" spans="1:2" x14ac:dyDescent="0.25">
      <c r="A29" t="s">
        <v>438</v>
      </c>
      <c r="B29">
        <v>157</v>
      </c>
    </row>
    <row r="30" spans="1:2" x14ac:dyDescent="0.25">
      <c r="A30" t="s">
        <v>465</v>
      </c>
      <c r="B30">
        <v>185</v>
      </c>
    </row>
    <row r="31" spans="1:2" x14ac:dyDescent="0.25">
      <c r="A31" t="s">
        <v>374</v>
      </c>
      <c r="B31">
        <v>93</v>
      </c>
    </row>
    <row r="32" spans="1:2" x14ac:dyDescent="0.25">
      <c r="A32" t="s">
        <v>502</v>
      </c>
      <c r="B32">
        <v>222</v>
      </c>
    </row>
    <row r="33" spans="1:2" x14ac:dyDescent="0.25">
      <c r="A33" t="s">
        <v>360</v>
      </c>
      <c r="B33">
        <v>79</v>
      </c>
    </row>
    <row r="34" spans="1:2" x14ac:dyDescent="0.25">
      <c r="A34" t="s">
        <v>284</v>
      </c>
      <c r="B34">
        <v>3</v>
      </c>
    </row>
    <row r="35" spans="1:2" x14ac:dyDescent="0.25">
      <c r="A35" t="s">
        <v>351</v>
      </c>
      <c r="B35">
        <v>70</v>
      </c>
    </row>
    <row r="36" spans="1:2" x14ac:dyDescent="0.25">
      <c r="A36" t="s">
        <v>285</v>
      </c>
      <c r="B36">
        <v>4</v>
      </c>
    </row>
    <row r="37" spans="1:2" x14ac:dyDescent="0.25">
      <c r="A37" t="s">
        <v>524</v>
      </c>
      <c r="B37">
        <v>244</v>
      </c>
    </row>
    <row r="38" spans="1:2" x14ac:dyDescent="0.25">
      <c r="A38" t="s">
        <v>361</v>
      </c>
      <c r="B38">
        <v>80</v>
      </c>
    </row>
    <row r="39" spans="1:2" x14ac:dyDescent="0.25">
      <c r="A39" t="s">
        <v>286</v>
      </c>
      <c r="B39">
        <v>5</v>
      </c>
    </row>
    <row r="40" spans="1:2" x14ac:dyDescent="0.25">
      <c r="A40" t="s">
        <v>325</v>
      </c>
      <c r="B40">
        <v>44</v>
      </c>
    </row>
    <row r="41" spans="1:2" x14ac:dyDescent="0.25">
      <c r="A41" t="s">
        <v>309</v>
      </c>
      <c r="B41">
        <v>28</v>
      </c>
    </row>
    <row r="42" spans="1:2" x14ac:dyDescent="0.25">
      <c r="A42" t="s">
        <v>415</v>
      </c>
      <c r="B42">
        <v>134</v>
      </c>
    </row>
    <row r="43" spans="1:2" x14ac:dyDescent="0.25">
      <c r="A43" t="s">
        <v>375</v>
      </c>
      <c r="B43">
        <v>94</v>
      </c>
    </row>
    <row r="44" spans="1:2" x14ac:dyDescent="0.25">
      <c r="A44" t="s">
        <v>334</v>
      </c>
      <c r="B44">
        <v>53</v>
      </c>
    </row>
    <row r="45" spans="1:2" x14ac:dyDescent="0.25">
      <c r="A45" t="s">
        <v>287</v>
      </c>
      <c r="B45">
        <v>6</v>
      </c>
    </row>
    <row r="46" spans="1:2" x14ac:dyDescent="0.25">
      <c r="A46" t="s">
        <v>183</v>
      </c>
      <c r="B46">
        <v>245</v>
      </c>
    </row>
    <row r="47" spans="1:2" x14ac:dyDescent="0.25">
      <c r="A47" t="s">
        <v>475</v>
      </c>
      <c r="B47">
        <v>195</v>
      </c>
    </row>
    <row r="48" spans="1:2" x14ac:dyDescent="0.25">
      <c r="A48" t="s">
        <v>376</v>
      </c>
      <c r="B48">
        <v>95</v>
      </c>
    </row>
    <row r="49" spans="1:2" x14ac:dyDescent="0.25">
      <c r="A49" t="s">
        <v>416</v>
      </c>
      <c r="B49">
        <v>135</v>
      </c>
    </row>
    <row r="50" spans="1:2" x14ac:dyDescent="0.25">
      <c r="A50" t="s">
        <v>503</v>
      </c>
      <c r="B50">
        <v>223</v>
      </c>
    </row>
    <row r="51" spans="1:2" x14ac:dyDescent="0.25">
      <c r="A51" t="s">
        <v>507</v>
      </c>
      <c r="B51">
        <v>227</v>
      </c>
    </row>
    <row r="52" spans="1:2" x14ac:dyDescent="0.25">
      <c r="A52" t="s">
        <v>326</v>
      </c>
      <c r="B52">
        <v>45</v>
      </c>
    </row>
    <row r="53" spans="1:2" x14ac:dyDescent="0.25">
      <c r="A53" t="s">
        <v>400</v>
      </c>
      <c r="B53">
        <v>119</v>
      </c>
    </row>
    <row r="54" spans="1:2" x14ac:dyDescent="0.25">
      <c r="A54" t="s">
        <v>417</v>
      </c>
      <c r="B54">
        <v>136</v>
      </c>
    </row>
    <row r="55" spans="1:2" x14ac:dyDescent="0.25">
      <c r="A55" t="s">
        <v>310</v>
      </c>
      <c r="B55">
        <v>29</v>
      </c>
    </row>
    <row r="56" spans="1:2" x14ac:dyDescent="0.25">
      <c r="A56" t="s">
        <v>393</v>
      </c>
      <c r="B56">
        <v>112</v>
      </c>
    </row>
    <row r="57" spans="1:2" x14ac:dyDescent="0.25">
      <c r="A57" t="s">
        <v>288</v>
      </c>
      <c r="B57">
        <v>7</v>
      </c>
    </row>
    <row r="58" spans="1:2" x14ac:dyDescent="0.25">
      <c r="A58" t="s">
        <v>349</v>
      </c>
      <c r="B58">
        <v>68</v>
      </c>
    </row>
    <row r="59" spans="1:2" x14ac:dyDescent="0.25">
      <c r="A59" t="s">
        <v>401</v>
      </c>
      <c r="B59">
        <v>120</v>
      </c>
    </row>
    <row r="60" spans="1:2" x14ac:dyDescent="0.25">
      <c r="A60" t="s">
        <v>289</v>
      </c>
      <c r="B60">
        <v>8</v>
      </c>
    </row>
    <row r="61" spans="1:2" x14ac:dyDescent="0.25">
      <c r="A61" t="s">
        <v>352</v>
      </c>
      <c r="B61">
        <v>71</v>
      </c>
    </row>
    <row r="62" spans="1:2" x14ac:dyDescent="0.25">
      <c r="A62" t="s">
        <v>335</v>
      </c>
      <c r="B62">
        <v>54</v>
      </c>
    </row>
    <row r="63" spans="1:2" x14ac:dyDescent="0.25">
      <c r="A63" t="s">
        <v>466</v>
      </c>
      <c r="B63">
        <v>186</v>
      </c>
    </row>
    <row r="64" spans="1:2" x14ac:dyDescent="0.25">
      <c r="A64" t="s">
        <v>311</v>
      </c>
      <c r="B64">
        <v>30</v>
      </c>
    </row>
    <row r="65" spans="1:2" x14ac:dyDescent="0.25">
      <c r="A65" t="s">
        <v>513</v>
      </c>
      <c r="B65">
        <v>233</v>
      </c>
    </row>
    <row r="66" spans="1:2" x14ac:dyDescent="0.25">
      <c r="A66" t="s">
        <v>290</v>
      </c>
      <c r="B66">
        <v>9</v>
      </c>
    </row>
    <row r="67" spans="1:2" x14ac:dyDescent="0.25">
      <c r="A67" t="s">
        <v>491</v>
      </c>
      <c r="B67">
        <v>211</v>
      </c>
    </row>
    <row r="68" spans="1:2" x14ac:dyDescent="0.25">
      <c r="A68" t="s">
        <v>377</v>
      </c>
      <c r="B68">
        <v>96</v>
      </c>
    </row>
    <row r="69" spans="1:2" x14ac:dyDescent="0.25">
      <c r="A69" t="s">
        <v>402</v>
      </c>
      <c r="B69">
        <v>121</v>
      </c>
    </row>
    <row r="70" spans="1:2" x14ac:dyDescent="0.25">
      <c r="A70" t="s">
        <v>514</v>
      </c>
      <c r="B70">
        <v>234</v>
      </c>
    </row>
    <row r="71" spans="1:2" x14ac:dyDescent="0.25">
      <c r="A71" t="s">
        <v>394</v>
      </c>
      <c r="B71">
        <v>113</v>
      </c>
    </row>
    <row r="72" spans="1:2" x14ac:dyDescent="0.25">
      <c r="A72" t="s">
        <v>336</v>
      </c>
      <c r="B72">
        <v>55</v>
      </c>
    </row>
    <row r="73" spans="1:2" x14ac:dyDescent="0.25">
      <c r="A73" t="s">
        <v>337</v>
      </c>
      <c r="B73">
        <v>56</v>
      </c>
    </row>
    <row r="74" spans="1:2" x14ac:dyDescent="0.25">
      <c r="A74" t="s">
        <v>429</v>
      </c>
      <c r="B74">
        <v>148</v>
      </c>
    </row>
    <row r="75" spans="1:2" x14ac:dyDescent="0.25">
      <c r="A75" t="s">
        <v>504</v>
      </c>
      <c r="B75">
        <v>224</v>
      </c>
    </row>
    <row r="76" spans="1:2" x14ac:dyDescent="0.25">
      <c r="A76" t="s">
        <v>439</v>
      </c>
      <c r="B76">
        <v>158</v>
      </c>
    </row>
    <row r="77" spans="1:2" x14ac:dyDescent="0.25">
      <c r="A77" t="s">
        <v>378</v>
      </c>
      <c r="B77">
        <v>97</v>
      </c>
    </row>
    <row r="78" spans="1:2" x14ac:dyDescent="0.25">
      <c r="A78" t="s">
        <v>312</v>
      </c>
      <c r="B78">
        <v>31</v>
      </c>
    </row>
    <row r="79" spans="1:2" x14ac:dyDescent="0.25">
      <c r="A79" t="s">
        <v>327</v>
      </c>
      <c r="B79">
        <v>46</v>
      </c>
    </row>
    <row r="80" spans="1:2" x14ac:dyDescent="0.25">
      <c r="A80" t="s">
        <v>525</v>
      </c>
      <c r="B80">
        <v>246</v>
      </c>
    </row>
    <row r="81" spans="1:2" x14ac:dyDescent="0.25">
      <c r="A81" t="s">
        <v>353</v>
      </c>
      <c r="B81">
        <v>72</v>
      </c>
    </row>
    <row r="82" spans="1:2" x14ac:dyDescent="0.25">
      <c r="A82" t="s">
        <v>430</v>
      </c>
      <c r="B82">
        <v>149</v>
      </c>
    </row>
    <row r="83" spans="1:2" x14ac:dyDescent="0.25">
      <c r="A83" t="s">
        <v>476</v>
      </c>
      <c r="B83">
        <v>196</v>
      </c>
    </row>
    <row r="84" spans="1:2" x14ac:dyDescent="0.25">
      <c r="A84" t="s">
        <v>403</v>
      </c>
      <c r="B84">
        <v>122</v>
      </c>
    </row>
    <row r="85" spans="1:2" x14ac:dyDescent="0.25">
      <c r="A85" t="s">
        <v>526</v>
      </c>
      <c r="B85">
        <v>247</v>
      </c>
    </row>
    <row r="86" spans="1:2" x14ac:dyDescent="0.25">
      <c r="A86" t="s">
        <v>313</v>
      </c>
      <c r="B86">
        <v>32</v>
      </c>
    </row>
    <row r="87" spans="1:2" x14ac:dyDescent="0.25">
      <c r="A87" t="s">
        <v>477</v>
      </c>
      <c r="B87">
        <v>197</v>
      </c>
    </row>
    <row r="88" spans="1:2" x14ac:dyDescent="0.25">
      <c r="A88" t="s">
        <v>404</v>
      </c>
      <c r="B88">
        <v>123</v>
      </c>
    </row>
    <row r="89" spans="1:2" x14ac:dyDescent="0.25">
      <c r="A89" t="s">
        <v>467</v>
      </c>
      <c r="B89">
        <v>187</v>
      </c>
    </row>
    <row r="90" spans="1:2" x14ac:dyDescent="0.25">
      <c r="A90" t="s">
        <v>468</v>
      </c>
      <c r="B90">
        <v>188</v>
      </c>
    </row>
    <row r="91" spans="1:2" x14ac:dyDescent="0.25">
      <c r="A91" t="s">
        <v>291</v>
      </c>
      <c r="B91">
        <v>10</v>
      </c>
    </row>
    <row r="92" spans="1:2" x14ac:dyDescent="0.25">
      <c r="A92" t="s">
        <v>505</v>
      </c>
      <c r="B92">
        <v>225</v>
      </c>
    </row>
    <row r="93" spans="1:2" x14ac:dyDescent="0.25">
      <c r="A93" t="s">
        <v>362</v>
      </c>
      <c r="B93">
        <v>81</v>
      </c>
    </row>
    <row r="94" spans="1:2" x14ac:dyDescent="0.25">
      <c r="A94" t="s">
        <v>446</v>
      </c>
      <c r="B94">
        <v>165</v>
      </c>
    </row>
    <row r="95" spans="1:2" x14ac:dyDescent="0.25">
      <c r="A95" t="s">
        <v>478</v>
      </c>
      <c r="B95">
        <v>198</v>
      </c>
    </row>
    <row r="96" spans="1:2" x14ac:dyDescent="0.25">
      <c r="A96" t="s">
        <v>314</v>
      </c>
      <c r="B96">
        <v>33</v>
      </c>
    </row>
    <row r="97" spans="1:2" x14ac:dyDescent="0.25">
      <c r="A97" t="s">
        <v>292</v>
      </c>
      <c r="B97">
        <v>11</v>
      </c>
    </row>
    <row r="98" spans="1:2" x14ac:dyDescent="0.25">
      <c r="A98" t="s">
        <v>508</v>
      </c>
      <c r="B98">
        <v>228</v>
      </c>
    </row>
    <row r="99" spans="1:2" x14ac:dyDescent="0.25">
      <c r="A99" t="s">
        <v>293</v>
      </c>
      <c r="B99">
        <v>12</v>
      </c>
    </row>
    <row r="100" spans="1:2" x14ac:dyDescent="0.25">
      <c r="A100" t="s">
        <v>328</v>
      </c>
      <c r="B100">
        <v>47</v>
      </c>
    </row>
    <row r="101" spans="1:2" x14ac:dyDescent="0.25">
      <c r="A101" t="s">
        <v>462</v>
      </c>
      <c r="B101">
        <v>182</v>
      </c>
    </row>
    <row r="102" spans="1:2" x14ac:dyDescent="0.25">
      <c r="A102" t="s">
        <v>527</v>
      </c>
      <c r="B102">
        <v>248</v>
      </c>
    </row>
    <row r="103" spans="1:2" x14ac:dyDescent="0.25">
      <c r="A103" t="s">
        <v>363</v>
      </c>
      <c r="B103">
        <v>82</v>
      </c>
    </row>
    <row r="104" spans="1:2" x14ac:dyDescent="0.25">
      <c r="A104" t="s">
        <v>294</v>
      </c>
      <c r="B104">
        <v>13</v>
      </c>
    </row>
    <row r="105" spans="1:2" x14ac:dyDescent="0.25">
      <c r="A105" t="s">
        <v>379</v>
      </c>
      <c r="B105">
        <v>98</v>
      </c>
    </row>
    <row r="106" spans="1:2" x14ac:dyDescent="0.25">
      <c r="A106" t="s">
        <v>440</v>
      </c>
      <c r="B106">
        <v>159</v>
      </c>
    </row>
    <row r="107" spans="1:2" x14ac:dyDescent="0.25">
      <c r="A107" t="s">
        <v>295</v>
      </c>
      <c r="B107">
        <v>14</v>
      </c>
    </row>
    <row r="108" spans="1:2" x14ac:dyDescent="0.25">
      <c r="A108" t="s">
        <v>364</v>
      </c>
      <c r="B108">
        <v>83</v>
      </c>
    </row>
    <row r="109" spans="1:2" x14ac:dyDescent="0.25">
      <c r="A109" t="s">
        <v>499</v>
      </c>
      <c r="B109">
        <v>219</v>
      </c>
    </row>
    <row r="110" spans="1:2" x14ac:dyDescent="0.25">
      <c r="A110" t="s">
        <v>431</v>
      </c>
      <c r="B110">
        <v>150</v>
      </c>
    </row>
    <row r="111" spans="1:2" x14ac:dyDescent="0.25">
      <c r="A111" t="s">
        <v>315</v>
      </c>
      <c r="B111">
        <v>34</v>
      </c>
    </row>
    <row r="112" spans="1:2" x14ac:dyDescent="0.25">
      <c r="A112" t="s">
        <v>338</v>
      </c>
      <c r="B112">
        <v>57</v>
      </c>
    </row>
    <row r="113" spans="1:2" x14ac:dyDescent="0.25">
      <c r="A113" t="s">
        <v>354</v>
      </c>
      <c r="B113">
        <v>73</v>
      </c>
    </row>
    <row r="114" spans="1:2" x14ac:dyDescent="0.25">
      <c r="A114" t="s">
        <v>451</v>
      </c>
      <c r="B114">
        <v>171</v>
      </c>
    </row>
    <row r="115" spans="1:2" x14ac:dyDescent="0.25">
      <c r="A115" t="s">
        <v>405</v>
      </c>
      <c r="B115">
        <v>124</v>
      </c>
    </row>
    <row r="116" spans="1:2" x14ac:dyDescent="0.25">
      <c r="A116" t="s">
        <v>395</v>
      </c>
      <c r="B116">
        <v>114</v>
      </c>
    </row>
    <row r="117" spans="1:2" x14ac:dyDescent="0.25">
      <c r="A117" t="s">
        <v>339</v>
      </c>
      <c r="B117">
        <v>58</v>
      </c>
    </row>
    <row r="118" spans="1:2" x14ac:dyDescent="0.25">
      <c r="A118" t="s">
        <v>296</v>
      </c>
      <c r="B118">
        <v>15</v>
      </c>
    </row>
    <row r="119" spans="1:2" x14ac:dyDescent="0.25">
      <c r="A119" t="s">
        <v>418</v>
      </c>
      <c r="B119">
        <v>137</v>
      </c>
    </row>
    <row r="120" spans="1:2" x14ac:dyDescent="0.25">
      <c r="A120" t="s">
        <v>329</v>
      </c>
      <c r="B120">
        <v>48</v>
      </c>
    </row>
    <row r="121" spans="1:2" x14ac:dyDescent="0.25">
      <c r="A121" t="s">
        <v>469</v>
      </c>
      <c r="B121">
        <v>189</v>
      </c>
    </row>
    <row r="122" spans="1:2" x14ac:dyDescent="0.25">
      <c r="A122" t="s">
        <v>452</v>
      </c>
      <c r="B122">
        <v>172</v>
      </c>
    </row>
    <row r="123" spans="1:2" x14ac:dyDescent="0.25">
      <c r="A123" t="s">
        <v>396</v>
      </c>
      <c r="B123">
        <v>115</v>
      </c>
    </row>
    <row r="124" spans="1:2" x14ac:dyDescent="0.25">
      <c r="A124" t="s">
        <v>463</v>
      </c>
      <c r="B124">
        <v>183</v>
      </c>
    </row>
    <row r="125" spans="1:2" x14ac:dyDescent="0.25">
      <c r="A125" t="s">
        <v>485</v>
      </c>
      <c r="B125">
        <v>205</v>
      </c>
    </row>
    <row r="126" spans="1:2" x14ac:dyDescent="0.25">
      <c r="A126" t="s">
        <v>492</v>
      </c>
      <c r="B126">
        <v>212</v>
      </c>
    </row>
    <row r="127" spans="1:2" x14ac:dyDescent="0.25">
      <c r="A127" t="s">
        <v>340</v>
      </c>
      <c r="B127">
        <v>59</v>
      </c>
    </row>
    <row r="128" spans="1:2" x14ac:dyDescent="0.25">
      <c r="A128" t="s">
        <v>380</v>
      </c>
      <c r="B128">
        <v>99</v>
      </c>
    </row>
    <row r="129" spans="1:2" x14ac:dyDescent="0.25">
      <c r="A129" t="s">
        <v>479</v>
      </c>
      <c r="B129">
        <v>199</v>
      </c>
    </row>
    <row r="130" spans="1:2" x14ac:dyDescent="0.25">
      <c r="A130" t="s">
        <v>341</v>
      </c>
      <c r="B130">
        <v>60</v>
      </c>
    </row>
    <row r="131" spans="1:2" x14ac:dyDescent="0.25">
      <c r="A131" t="s">
        <v>480</v>
      </c>
      <c r="B131">
        <v>200</v>
      </c>
    </row>
    <row r="132" spans="1:2" x14ac:dyDescent="0.25">
      <c r="A132" t="s">
        <v>493</v>
      </c>
      <c r="B132">
        <v>213</v>
      </c>
    </row>
    <row r="133" spans="1:2" x14ac:dyDescent="0.25">
      <c r="A133" t="s">
        <v>381</v>
      </c>
      <c r="B133">
        <v>100</v>
      </c>
    </row>
    <row r="134" spans="1:2" x14ac:dyDescent="0.25">
      <c r="A134" t="s">
        <v>481</v>
      </c>
      <c r="B134">
        <v>201</v>
      </c>
    </row>
    <row r="135" spans="1:2" x14ac:dyDescent="0.25">
      <c r="A135" t="s">
        <v>419</v>
      </c>
      <c r="B135">
        <v>138</v>
      </c>
    </row>
    <row r="136" spans="1:2" x14ac:dyDescent="0.25">
      <c r="A136" t="s">
        <v>316</v>
      </c>
      <c r="B136">
        <v>35</v>
      </c>
    </row>
    <row r="137" spans="1:2" x14ac:dyDescent="0.25">
      <c r="A137" t="s">
        <v>515</v>
      </c>
      <c r="B137">
        <v>235</v>
      </c>
    </row>
    <row r="138" spans="1:2" x14ac:dyDescent="0.25">
      <c r="A138" t="s">
        <v>494</v>
      </c>
      <c r="B138">
        <v>214</v>
      </c>
    </row>
    <row r="139" spans="1:2" x14ac:dyDescent="0.25">
      <c r="A139" t="s">
        <v>382</v>
      </c>
      <c r="B139">
        <v>101</v>
      </c>
    </row>
    <row r="140" spans="1:2" x14ac:dyDescent="0.25">
      <c r="A140" t="s">
        <v>516</v>
      </c>
      <c r="B140">
        <v>236</v>
      </c>
    </row>
    <row r="141" spans="1:2" x14ac:dyDescent="0.25">
      <c r="A141" t="s">
        <v>355</v>
      </c>
      <c r="B141">
        <v>74</v>
      </c>
    </row>
    <row r="142" spans="1:2" x14ac:dyDescent="0.25">
      <c r="A142" t="s">
        <v>317</v>
      </c>
      <c r="B142">
        <v>36</v>
      </c>
    </row>
    <row r="143" spans="1:2" x14ac:dyDescent="0.25">
      <c r="A143" t="s">
        <v>509</v>
      </c>
      <c r="B143">
        <v>229</v>
      </c>
    </row>
    <row r="144" spans="1:2" x14ac:dyDescent="0.25">
      <c r="A144" t="s">
        <v>470</v>
      </c>
      <c r="B144">
        <v>190</v>
      </c>
    </row>
    <row r="145" spans="1:2" x14ac:dyDescent="0.25">
      <c r="A145" t="s">
        <v>441</v>
      </c>
      <c r="B145">
        <v>160</v>
      </c>
    </row>
    <row r="146" spans="1:2" x14ac:dyDescent="0.25">
      <c r="A146" t="s">
        <v>447</v>
      </c>
      <c r="B146">
        <v>166</v>
      </c>
    </row>
    <row r="147" spans="1:2" x14ac:dyDescent="0.25">
      <c r="A147" t="s">
        <v>528</v>
      </c>
      <c r="B147">
        <v>249</v>
      </c>
    </row>
    <row r="148" spans="1:2" x14ac:dyDescent="0.25">
      <c r="A148" t="s">
        <v>432</v>
      </c>
      <c r="B148">
        <v>151</v>
      </c>
    </row>
    <row r="149" spans="1:2" x14ac:dyDescent="0.25">
      <c r="A149" t="s">
        <v>297</v>
      </c>
      <c r="B149">
        <v>16</v>
      </c>
    </row>
    <row r="150" spans="1:2" x14ac:dyDescent="0.25">
      <c r="A150" t="s">
        <v>495</v>
      </c>
      <c r="B150">
        <v>215</v>
      </c>
    </row>
    <row r="151" spans="1:2" x14ac:dyDescent="0.25">
      <c r="A151" t="s">
        <v>442</v>
      </c>
      <c r="B151">
        <v>161</v>
      </c>
    </row>
    <row r="152" spans="1:2" x14ac:dyDescent="0.25">
      <c r="A152" t="s">
        <v>406</v>
      </c>
      <c r="B152">
        <v>125</v>
      </c>
    </row>
    <row r="153" spans="1:2" x14ac:dyDescent="0.25">
      <c r="A153" t="s">
        <v>318</v>
      </c>
      <c r="B153">
        <v>37</v>
      </c>
    </row>
    <row r="154" spans="1:2" x14ac:dyDescent="0.25">
      <c r="A154" t="s">
        <v>319</v>
      </c>
      <c r="B154">
        <v>38</v>
      </c>
    </row>
    <row r="155" spans="1:2" x14ac:dyDescent="0.25">
      <c r="A155" t="s">
        <v>448</v>
      </c>
      <c r="B155">
        <v>167</v>
      </c>
    </row>
    <row r="156" spans="1:2" x14ac:dyDescent="0.25">
      <c r="A156" t="s">
        <v>365</v>
      </c>
      <c r="B156">
        <v>84</v>
      </c>
    </row>
    <row r="157" spans="1:2" x14ac:dyDescent="0.25">
      <c r="A157" t="s">
        <v>407</v>
      </c>
      <c r="B157">
        <v>126</v>
      </c>
    </row>
    <row r="158" spans="1:2" x14ac:dyDescent="0.25">
      <c r="A158" t="s">
        <v>420</v>
      </c>
      <c r="B158">
        <v>139</v>
      </c>
    </row>
    <row r="159" spans="1:2" x14ac:dyDescent="0.25">
      <c r="A159" t="s">
        <v>529</v>
      </c>
      <c r="B159">
        <v>250</v>
      </c>
    </row>
    <row r="160" spans="1:2" x14ac:dyDescent="0.25">
      <c r="A160" t="s">
        <v>517</v>
      </c>
      <c r="B160">
        <v>237</v>
      </c>
    </row>
    <row r="161" spans="1:2" x14ac:dyDescent="0.25">
      <c r="A161" t="s">
        <v>421</v>
      </c>
      <c r="B161">
        <v>140</v>
      </c>
    </row>
    <row r="162" spans="1:2" x14ac:dyDescent="0.25">
      <c r="A162" t="s">
        <v>433</v>
      </c>
      <c r="B162">
        <v>152</v>
      </c>
    </row>
    <row r="163" spans="1:2" x14ac:dyDescent="0.25">
      <c r="A163" t="s">
        <v>482</v>
      </c>
      <c r="B163">
        <v>202</v>
      </c>
    </row>
    <row r="164" spans="1:2" x14ac:dyDescent="0.25">
      <c r="A164" t="s">
        <v>483</v>
      </c>
      <c r="B164">
        <v>203</v>
      </c>
    </row>
    <row r="165" spans="1:2" x14ac:dyDescent="0.25">
      <c r="A165" t="s">
        <v>422</v>
      </c>
      <c r="B165">
        <v>141</v>
      </c>
    </row>
    <row r="166" spans="1:2" x14ac:dyDescent="0.25">
      <c r="A166" t="s">
        <v>408</v>
      </c>
      <c r="B166">
        <v>127</v>
      </c>
    </row>
    <row r="167" spans="1:2" x14ac:dyDescent="0.25">
      <c r="A167" t="s">
        <v>510</v>
      </c>
      <c r="B167">
        <v>230</v>
      </c>
    </row>
    <row r="168" spans="1:2" x14ac:dyDescent="0.25">
      <c r="A168" t="s">
        <v>511</v>
      </c>
      <c r="B168">
        <v>231</v>
      </c>
    </row>
    <row r="169" spans="1:2" x14ac:dyDescent="0.25">
      <c r="A169" t="s">
        <v>383</v>
      </c>
      <c r="B169">
        <v>102</v>
      </c>
    </row>
    <row r="170" spans="1:2" x14ac:dyDescent="0.25">
      <c r="A170" t="s">
        <v>330</v>
      </c>
      <c r="B170">
        <v>49</v>
      </c>
    </row>
    <row r="171" spans="1:2" x14ac:dyDescent="0.25">
      <c r="A171" t="s">
        <v>530</v>
      </c>
      <c r="B171">
        <v>251</v>
      </c>
    </row>
    <row r="172" spans="1:2" x14ac:dyDescent="0.25">
      <c r="A172" t="s">
        <v>298</v>
      </c>
      <c r="B172">
        <v>17</v>
      </c>
    </row>
    <row r="173" spans="1:2" x14ac:dyDescent="0.25">
      <c r="A173" t="s">
        <v>356</v>
      </c>
      <c r="B173">
        <v>75</v>
      </c>
    </row>
    <row r="174" spans="1:2" x14ac:dyDescent="0.25">
      <c r="A174" t="s">
        <v>320</v>
      </c>
      <c r="B174">
        <v>39</v>
      </c>
    </row>
    <row r="175" spans="1:2" x14ac:dyDescent="0.25">
      <c r="A175" t="s">
        <v>453</v>
      </c>
      <c r="B175">
        <v>173</v>
      </c>
    </row>
    <row r="176" spans="1:2" x14ac:dyDescent="0.25">
      <c r="A176" t="s">
        <v>342</v>
      </c>
      <c r="B176">
        <v>61</v>
      </c>
    </row>
    <row r="177" spans="1:2" x14ac:dyDescent="0.25">
      <c r="A177" t="s">
        <v>454</v>
      </c>
      <c r="B177">
        <v>174</v>
      </c>
    </row>
    <row r="178" spans="1:2" x14ac:dyDescent="0.25">
      <c r="A178" t="s">
        <v>384</v>
      </c>
      <c r="B178">
        <v>103</v>
      </c>
    </row>
    <row r="179" spans="1:2" x14ac:dyDescent="0.25">
      <c r="A179" t="s">
        <v>496</v>
      </c>
      <c r="B179">
        <v>216</v>
      </c>
    </row>
    <row r="180" spans="1:2" x14ac:dyDescent="0.25">
      <c r="A180" t="s">
        <v>299</v>
      </c>
      <c r="B180">
        <v>18</v>
      </c>
    </row>
    <row r="181" spans="1:2" x14ac:dyDescent="0.25">
      <c r="A181" t="s">
        <v>300</v>
      </c>
      <c r="B181">
        <v>19</v>
      </c>
    </row>
    <row r="182" spans="1:2" x14ac:dyDescent="0.25">
      <c r="A182" t="s">
        <v>464</v>
      </c>
      <c r="B182">
        <v>184</v>
      </c>
    </row>
    <row r="183" spans="1:2" x14ac:dyDescent="0.25">
      <c r="A183" t="s">
        <v>343</v>
      </c>
      <c r="B183">
        <v>62</v>
      </c>
    </row>
    <row r="184" spans="1:2" x14ac:dyDescent="0.25">
      <c r="A184" t="s">
        <v>366</v>
      </c>
      <c r="B184">
        <v>85</v>
      </c>
    </row>
    <row r="185" spans="1:2" x14ac:dyDescent="0.25">
      <c r="A185" t="s">
        <v>344</v>
      </c>
      <c r="B185">
        <v>63</v>
      </c>
    </row>
    <row r="186" spans="1:2" x14ac:dyDescent="0.25">
      <c r="A186" t="s">
        <v>301</v>
      </c>
      <c r="B186">
        <v>20</v>
      </c>
    </row>
    <row r="187" spans="1:2" x14ac:dyDescent="0.25">
      <c r="A187" t="s">
        <v>409</v>
      </c>
      <c r="B187">
        <v>128</v>
      </c>
    </row>
    <row r="188" spans="1:2" x14ac:dyDescent="0.25">
      <c r="A188" t="s">
        <v>455</v>
      </c>
      <c r="B188">
        <v>175</v>
      </c>
    </row>
    <row r="189" spans="1:2" x14ac:dyDescent="0.25">
      <c r="A189" t="s">
        <v>302</v>
      </c>
      <c r="B189">
        <v>21</v>
      </c>
    </row>
    <row r="190" spans="1:2" x14ac:dyDescent="0.25">
      <c r="A190" t="s">
        <v>397</v>
      </c>
      <c r="B190">
        <v>116</v>
      </c>
    </row>
    <row r="191" spans="1:2" x14ac:dyDescent="0.25">
      <c r="A191" t="s">
        <v>367</v>
      </c>
      <c r="B191">
        <v>86</v>
      </c>
    </row>
    <row r="192" spans="1:2" x14ac:dyDescent="0.25">
      <c r="A192" t="s">
        <v>303</v>
      </c>
      <c r="B192">
        <v>22</v>
      </c>
    </row>
    <row r="193" spans="1:2" x14ac:dyDescent="0.25">
      <c r="A193" t="s">
        <v>423</v>
      </c>
      <c r="B193">
        <v>142</v>
      </c>
    </row>
    <row r="194" spans="1:2" x14ac:dyDescent="0.25">
      <c r="A194" t="s">
        <v>518</v>
      </c>
      <c r="B194">
        <v>238</v>
      </c>
    </row>
    <row r="195" spans="1:2" x14ac:dyDescent="0.25">
      <c r="A195" t="s">
        <v>357</v>
      </c>
      <c r="B195">
        <v>76</v>
      </c>
    </row>
    <row r="196" spans="1:2" x14ac:dyDescent="0.25">
      <c r="A196" t="s">
        <v>410</v>
      </c>
      <c r="B196">
        <v>129</v>
      </c>
    </row>
    <row r="197" spans="1:2" x14ac:dyDescent="0.25">
      <c r="A197" t="s">
        <v>497</v>
      </c>
      <c r="B197">
        <v>217</v>
      </c>
    </row>
    <row r="198" spans="1:2" x14ac:dyDescent="0.25">
      <c r="A198" t="s">
        <v>304</v>
      </c>
      <c r="B198">
        <v>23</v>
      </c>
    </row>
    <row r="199" spans="1:2" x14ac:dyDescent="0.25">
      <c r="A199" t="s">
        <v>449</v>
      </c>
      <c r="B199">
        <v>168</v>
      </c>
    </row>
    <row r="200" spans="1:2" x14ac:dyDescent="0.25">
      <c r="A200" t="s">
        <v>345</v>
      </c>
      <c r="B200">
        <v>64</v>
      </c>
    </row>
    <row r="201" spans="1:2" x14ac:dyDescent="0.25">
      <c r="A201" t="s">
        <v>385</v>
      </c>
      <c r="B201">
        <v>104</v>
      </c>
    </row>
    <row r="202" spans="1:2" x14ac:dyDescent="0.25">
      <c r="A202" t="s">
        <v>368</v>
      </c>
      <c r="B202">
        <v>87</v>
      </c>
    </row>
    <row r="203" spans="1:2" x14ac:dyDescent="0.25">
      <c r="A203" t="s">
        <v>456</v>
      </c>
      <c r="B203">
        <v>176</v>
      </c>
    </row>
    <row r="204" spans="1:2" x14ac:dyDescent="0.25">
      <c r="A204" t="s">
        <v>457</v>
      </c>
      <c r="B204">
        <v>177</v>
      </c>
    </row>
    <row r="205" spans="1:2" x14ac:dyDescent="0.25">
      <c r="A205" t="s">
        <v>458</v>
      </c>
      <c r="B205">
        <v>178</v>
      </c>
    </row>
    <row r="206" spans="1:2" x14ac:dyDescent="0.25">
      <c r="A206" t="s">
        <v>498</v>
      </c>
      <c r="B206">
        <v>218</v>
      </c>
    </row>
    <row r="207" spans="1:2" x14ac:dyDescent="0.25">
      <c r="A207" t="s">
        <v>512</v>
      </c>
      <c r="B207">
        <v>232</v>
      </c>
    </row>
    <row r="208" spans="1:2" x14ac:dyDescent="0.25">
      <c r="A208" t="s">
        <v>424</v>
      </c>
      <c r="B208">
        <v>143</v>
      </c>
    </row>
    <row r="209" spans="1:2" x14ac:dyDescent="0.25">
      <c r="A209" t="s">
        <v>386</v>
      </c>
      <c r="B209">
        <v>105</v>
      </c>
    </row>
    <row r="210" spans="1:2" x14ac:dyDescent="0.25">
      <c r="A210" t="s">
        <v>387</v>
      </c>
      <c r="B210">
        <v>106</v>
      </c>
    </row>
    <row r="211" spans="1:2" x14ac:dyDescent="0.25">
      <c r="A211" t="s">
        <v>459</v>
      </c>
      <c r="B211">
        <v>179</v>
      </c>
    </row>
    <row r="212" spans="1:2" x14ac:dyDescent="0.25">
      <c r="A212" t="s">
        <v>305</v>
      </c>
      <c r="B212">
        <v>24</v>
      </c>
    </row>
    <row r="213" spans="1:2" x14ac:dyDescent="0.25">
      <c r="A213" t="s">
        <v>369</v>
      </c>
      <c r="B213">
        <v>88</v>
      </c>
    </row>
    <row r="214" spans="1:2" x14ac:dyDescent="0.25">
      <c r="A214" t="s">
        <v>346</v>
      </c>
      <c r="B214">
        <v>65</v>
      </c>
    </row>
    <row r="215" spans="1:2" x14ac:dyDescent="0.25">
      <c r="A215" t="s">
        <v>500</v>
      </c>
      <c r="B215">
        <v>220</v>
      </c>
    </row>
    <row r="216" spans="1:2" x14ac:dyDescent="0.25">
      <c r="A216" t="s">
        <v>388</v>
      </c>
      <c r="B216">
        <v>107</v>
      </c>
    </row>
    <row r="217" spans="1:2" x14ac:dyDescent="0.25">
      <c r="A217" t="s">
        <v>425</v>
      </c>
      <c r="B217">
        <v>144</v>
      </c>
    </row>
    <row r="218" spans="1:2" x14ac:dyDescent="0.25">
      <c r="A218" t="s">
        <v>389</v>
      </c>
      <c r="B218">
        <v>108</v>
      </c>
    </row>
    <row r="219" spans="1:2" x14ac:dyDescent="0.25">
      <c r="A219" t="s">
        <v>426</v>
      </c>
      <c r="B219">
        <v>145</v>
      </c>
    </row>
    <row r="220" spans="1:2" x14ac:dyDescent="0.25">
      <c r="A220" t="s">
        <v>306</v>
      </c>
      <c r="B220">
        <v>25</v>
      </c>
    </row>
    <row r="221" spans="1:2" x14ac:dyDescent="0.25">
      <c r="A221" t="s">
        <v>348</v>
      </c>
      <c r="B221">
        <v>67</v>
      </c>
    </row>
    <row r="222" spans="1:2" x14ac:dyDescent="0.25">
      <c r="A222" t="s">
        <v>390</v>
      </c>
      <c r="B222">
        <v>109</v>
      </c>
    </row>
    <row r="223" spans="1:2" x14ac:dyDescent="0.25">
      <c r="A223" t="s">
        <v>411</v>
      </c>
      <c r="B223">
        <v>130</v>
      </c>
    </row>
    <row r="224" spans="1:2" x14ac:dyDescent="0.25">
      <c r="A224" t="s">
        <v>321</v>
      </c>
      <c r="B224">
        <v>40</v>
      </c>
    </row>
    <row r="225" spans="1:2" x14ac:dyDescent="0.25">
      <c r="A225" t="s">
        <v>391</v>
      </c>
      <c r="B225">
        <v>110</v>
      </c>
    </row>
    <row r="226" spans="1:2" x14ac:dyDescent="0.25">
      <c r="A226" t="s">
        <v>358</v>
      </c>
      <c r="B226">
        <v>77</v>
      </c>
    </row>
    <row r="227" spans="1:2" x14ac:dyDescent="0.25">
      <c r="A227" t="s">
        <v>427</v>
      </c>
      <c r="B227">
        <v>146</v>
      </c>
    </row>
    <row r="228" spans="1:2" x14ac:dyDescent="0.25">
      <c r="A228" t="s">
        <v>434</v>
      </c>
      <c r="B228">
        <v>153</v>
      </c>
    </row>
    <row r="229" spans="1:2" x14ac:dyDescent="0.25">
      <c r="A229" t="s">
        <v>460</v>
      </c>
      <c r="B229">
        <v>180</v>
      </c>
    </row>
    <row r="230" spans="1:2" x14ac:dyDescent="0.25">
      <c r="A230" t="s">
        <v>461</v>
      </c>
      <c r="B230">
        <v>181</v>
      </c>
    </row>
    <row r="231" spans="1:2" x14ac:dyDescent="0.25">
      <c r="A231" t="s">
        <v>370</v>
      </c>
      <c r="B231">
        <v>89</v>
      </c>
    </row>
    <row r="232" spans="1:2" x14ac:dyDescent="0.25">
      <c r="A232" t="s">
        <v>412</v>
      </c>
      <c r="B232">
        <v>131</v>
      </c>
    </row>
    <row r="233" spans="1:2" x14ac:dyDescent="0.25">
      <c r="A233" t="s">
        <v>519</v>
      </c>
      <c r="B233">
        <v>239</v>
      </c>
    </row>
    <row r="234" spans="1:2" x14ac:dyDescent="0.25">
      <c r="A234" t="s">
        <v>520</v>
      </c>
      <c r="B234">
        <v>240</v>
      </c>
    </row>
    <row r="235" spans="1:2" x14ac:dyDescent="0.25">
      <c r="A235" t="s">
        <v>371</v>
      </c>
      <c r="B235">
        <v>90</v>
      </c>
    </row>
    <row r="236" spans="1:2" x14ac:dyDescent="0.25">
      <c r="A236" t="s">
        <v>471</v>
      </c>
      <c r="B236">
        <v>191</v>
      </c>
    </row>
    <row r="237" spans="1:2" x14ac:dyDescent="0.25">
      <c r="A237" t="s">
        <v>531</v>
      </c>
      <c r="B237">
        <v>252</v>
      </c>
    </row>
    <row r="238" spans="1:2" x14ac:dyDescent="0.25">
      <c r="A238" t="s">
        <v>532</v>
      </c>
      <c r="B238">
        <v>253</v>
      </c>
    </row>
    <row r="239" spans="1:2" x14ac:dyDescent="0.25">
      <c r="A239" t="s">
        <v>413</v>
      </c>
      <c r="B239">
        <v>132</v>
      </c>
    </row>
    <row r="240" spans="1:2" x14ac:dyDescent="0.25">
      <c r="A240" t="s">
        <v>268</v>
      </c>
      <c r="B240">
        <v>169</v>
      </c>
    </row>
    <row r="241" spans="1:8" x14ac:dyDescent="0.25">
      <c r="A241" t="s">
        <v>486</v>
      </c>
      <c r="B241">
        <v>206</v>
      </c>
    </row>
    <row r="242" spans="1:8" x14ac:dyDescent="0.25">
      <c r="A242" t="s">
        <v>533</v>
      </c>
      <c r="B242">
        <v>254</v>
      </c>
    </row>
    <row r="243" spans="1:8" x14ac:dyDescent="0.25">
      <c r="A243" t="s">
        <v>307</v>
      </c>
      <c r="B243">
        <v>26</v>
      </c>
    </row>
    <row r="244" spans="1:8" x14ac:dyDescent="0.25">
      <c r="A244" t="s">
        <v>331</v>
      </c>
      <c r="B244">
        <v>50</v>
      </c>
    </row>
    <row r="245" spans="1:8" x14ac:dyDescent="0.25">
      <c r="A245" t="s">
        <v>332</v>
      </c>
      <c r="B245">
        <v>51</v>
      </c>
    </row>
    <row r="246" spans="1:8" x14ac:dyDescent="0.25">
      <c r="A246" t="s">
        <v>501</v>
      </c>
      <c r="B246">
        <v>221</v>
      </c>
    </row>
    <row r="247" spans="1:8" x14ac:dyDescent="0.25">
      <c r="A247" t="s">
        <v>443</v>
      </c>
      <c r="B247">
        <v>162</v>
      </c>
    </row>
    <row r="248" spans="1:8" x14ac:dyDescent="0.25">
      <c r="A248" t="s">
        <v>484</v>
      </c>
      <c r="B248">
        <v>204</v>
      </c>
    </row>
    <row r="249" spans="1:8" x14ac:dyDescent="0.25">
      <c r="A249" t="s">
        <v>414</v>
      </c>
      <c r="B249">
        <v>133</v>
      </c>
    </row>
    <row r="250" spans="1:8" x14ac:dyDescent="0.25">
      <c r="A250" t="s">
        <v>347</v>
      </c>
      <c r="B250">
        <v>66</v>
      </c>
    </row>
    <row r="251" spans="1:8" x14ac:dyDescent="0.25">
      <c r="A251" t="s">
        <v>372</v>
      </c>
      <c r="B251">
        <v>91</v>
      </c>
    </row>
    <row r="252" spans="1:8" x14ac:dyDescent="0.25">
      <c r="A252" t="s">
        <v>322</v>
      </c>
      <c r="B252">
        <v>41</v>
      </c>
    </row>
    <row r="253" spans="1:8" x14ac:dyDescent="0.25">
      <c r="A253" t="s">
        <v>333</v>
      </c>
      <c r="B253">
        <v>52</v>
      </c>
    </row>
    <row r="254" spans="1:8" x14ac:dyDescent="0.25">
      <c r="A254" t="s">
        <v>487</v>
      </c>
      <c r="B254">
        <v>207</v>
      </c>
      <c r="G254" t="s">
        <v>276</v>
      </c>
      <c r="H254">
        <v>255</v>
      </c>
    </row>
    <row r="255" spans="1:8" x14ac:dyDescent="0.25">
      <c r="A255" t="s">
        <v>521</v>
      </c>
      <c r="B255">
        <v>241</v>
      </c>
      <c r="G255" t="s">
        <v>280</v>
      </c>
      <c r="H255">
        <v>256</v>
      </c>
    </row>
    <row r="256" spans="1:8" x14ac:dyDescent="0.25">
      <c r="G256" t="s">
        <v>534</v>
      </c>
      <c r="H256">
        <v>257</v>
      </c>
    </row>
    <row r="257" spans="7:8" x14ac:dyDescent="0.25">
      <c r="G257" t="s">
        <v>535</v>
      </c>
      <c r="H257">
        <v>258</v>
      </c>
    </row>
  </sheetData>
  <autoFilter ref="A1:B1" xr:uid="{00000000-0009-0000-0000-000008000000}">
    <sortState xmlns:xlrd2="http://schemas.microsoft.com/office/spreadsheetml/2017/richdata2" ref="A2:B255">
      <sortCondition ref="A1"/>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18690-6AAB-4757-804B-46358F748620}">
  <sheetPr>
    <tabColor rgb="FFFFFF00"/>
  </sheetPr>
  <dimension ref="A1:I71"/>
  <sheetViews>
    <sheetView view="pageBreakPreview" zoomScale="96" zoomScaleNormal="90" zoomScaleSheetLayoutView="96" workbookViewId="0">
      <pane ySplit="1" topLeftCell="A2" activePane="bottomLeft" state="frozen"/>
      <selection pane="bottomLeft" activeCell="A2" sqref="A2"/>
    </sheetView>
  </sheetViews>
  <sheetFormatPr defaultColWidth="9.140625" defaultRowHeight="15" x14ac:dyDescent="0.25"/>
  <cols>
    <col min="1" max="1" width="22.140625" style="134" customWidth="1"/>
    <col min="2" max="2" width="30.42578125" style="132" customWidth="1"/>
    <col min="3" max="3" width="32.85546875" style="132" customWidth="1"/>
    <col min="4" max="4" width="17.7109375" style="132" customWidth="1"/>
    <col min="5" max="5" width="23.5703125" style="132" customWidth="1"/>
    <col min="6" max="6" width="46.7109375" style="132" customWidth="1"/>
    <col min="7" max="7" width="27" style="133" hidden="1" customWidth="1"/>
    <col min="8" max="8" width="15.28515625" style="128" customWidth="1"/>
    <col min="9" max="9" width="8.85546875" customWidth="1"/>
    <col min="10" max="16384" width="9.140625" style="132"/>
  </cols>
  <sheetData>
    <row r="1" spans="1:9" s="130" customFormat="1" ht="61.5" customHeight="1" x14ac:dyDescent="0.25">
      <c r="A1" s="162" t="s">
        <v>6407</v>
      </c>
      <c r="B1" s="129" t="s">
        <v>4431</v>
      </c>
      <c r="C1" s="129" t="s">
        <v>6408</v>
      </c>
      <c r="D1" s="129" t="s">
        <v>6409</v>
      </c>
      <c r="E1" s="129" t="s">
        <v>6410</v>
      </c>
      <c r="F1" s="129" t="s">
        <v>6411</v>
      </c>
      <c r="G1" s="129" t="s">
        <v>6412</v>
      </c>
      <c r="H1" s="129" t="s">
        <v>6413</v>
      </c>
    </row>
    <row r="2" spans="1:9" ht="120" x14ac:dyDescent="0.25">
      <c r="A2" s="134" t="s">
        <v>22</v>
      </c>
      <c r="B2" s="132" t="s">
        <v>6520</v>
      </c>
      <c r="C2" s="132" t="s">
        <v>3604</v>
      </c>
      <c r="D2" s="132" t="s">
        <v>6521</v>
      </c>
      <c r="E2" s="132" t="s">
        <v>6417</v>
      </c>
      <c r="F2" s="132" t="s">
        <v>6522</v>
      </c>
      <c r="G2" s="133" t="s">
        <v>3609</v>
      </c>
      <c r="H2" s="128" t="s">
        <v>3604</v>
      </c>
      <c r="I2" s="132"/>
    </row>
    <row r="3" spans="1:9" ht="45" x14ac:dyDescent="0.25">
      <c r="A3" s="134" t="s">
        <v>6482</v>
      </c>
      <c r="B3" s="132" t="s">
        <v>6483</v>
      </c>
      <c r="C3" s="132" t="s">
        <v>3604</v>
      </c>
      <c r="D3" s="132" t="s">
        <v>6418</v>
      </c>
      <c r="E3" s="132" t="s">
        <v>6428</v>
      </c>
      <c r="F3" s="132" t="s">
        <v>6484</v>
      </c>
      <c r="G3" s="133" t="s">
        <v>6485</v>
      </c>
      <c r="H3" s="128" t="s">
        <v>3606</v>
      </c>
      <c r="I3" s="132"/>
    </row>
    <row r="4" spans="1:9" ht="30" x14ac:dyDescent="0.25">
      <c r="A4" s="134" t="s">
        <v>6475</v>
      </c>
      <c r="B4" s="132" t="s">
        <v>6476</v>
      </c>
      <c r="C4" s="132" t="s">
        <v>3604</v>
      </c>
      <c r="D4" s="132" t="s">
        <v>6432</v>
      </c>
      <c r="E4" s="132" t="s">
        <v>6453</v>
      </c>
      <c r="F4" s="132" t="s">
        <v>6458</v>
      </c>
      <c r="G4" s="133" t="s">
        <v>6477</v>
      </c>
      <c r="H4" s="128" t="s">
        <v>3606</v>
      </c>
      <c r="I4" s="132"/>
    </row>
    <row r="5" spans="1:9" ht="75" x14ac:dyDescent="0.25">
      <c r="A5" s="134" t="s">
        <v>4425</v>
      </c>
      <c r="B5" s="132" t="s">
        <v>6633</v>
      </c>
      <c r="C5" s="132" t="s">
        <v>3604</v>
      </c>
      <c r="D5" s="132" t="s">
        <v>6418</v>
      </c>
      <c r="E5" s="132" t="s">
        <v>6453</v>
      </c>
      <c r="F5" s="132" t="s">
        <v>6473</v>
      </c>
      <c r="G5" s="133" t="s">
        <v>6474</v>
      </c>
      <c r="H5" s="128" t="s">
        <v>3606</v>
      </c>
      <c r="I5" s="132"/>
    </row>
    <row r="6" spans="1:9" ht="45" x14ac:dyDescent="0.25">
      <c r="A6" s="134" t="s">
        <v>6478</v>
      </c>
      <c r="B6" s="132" t="s">
        <v>6479</v>
      </c>
      <c r="C6" s="132" t="s">
        <v>3604</v>
      </c>
      <c r="D6" s="132" t="s">
        <v>6460</v>
      </c>
      <c r="E6" s="132" t="s">
        <v>6415</v>
      </c>
      <c r="F6" s="132" t="s">
        <v>6461</v>
      </c>
      <c r="G6" s="133">
        <v>5124634446</v>
      </c>
      <c r="H6" s="128" t="s">
        <v>3606</v>
      </c>
      <c r="I6" s="132"/>
    </row>
    <row r="7" spans="1:9" ht="45" x14ac:dyDescent="0.25">
      <c r="A7" s="134" t="s">
        <v>6480</v>
      </c>
      <c r="B7" s="132" t="s">
        <v>6481</v>
      </c>
      <c r="C7" s="132" t="s">
        <v>6427</v>
      </c>
      <c r="D7" s="132" t="s">
        <v>6460</v>
      </c>
      <c r="E7" s="132" t="s">
        <v>6415</v>
      </c>
      <c r="F7" s="132" t="s">
        <v>6462</v>
      </c>
      <c r="G7" s="133">
        <v>4512</v>
      </c>
      <c r="H7" s="128" t="s">
        <v>3606</v>
      </c>
      <c r="I7" s="132"/>
    </row>
    <row r="8" spans="1:9" ht="30" x14ac:dyDescent="0.25">
      <c r="A8" s="134" t="s">
        <v>6577</v>
      </c>
      <c r="B8" s="132" t="s">
        <v>6578</v>
      </c>
      <c r="C8" s="132" t="s">
        <v>6427</v>
      </c>
      <c r="D8" s="132" t="s">
        <v>6418</v>
      </c>
      <c r="E8" s="132" t="s">
        <v>6428</v>
      </c>
      <c r="F8" s="132" t="s">
        <v>6579</v>
      </c>
      <c r="G8" s="133" t="s">
        <v>6472</v>
      </c>
      <c r="H8" s="128" t="s">
        <v>3606</v>
      </c>
      <c r="I8" s="132"/>
    </row>
    <row r="9" spans="1:9" ht="30" x14ac:dyDescent="0.25">
      <c r="A9" s="134" t="s">
        <v>6580</v>
      </c>
      <c r="B9" s="132" t="s">
        <v>6581</v>
      </c>
      <c r="C9" s="132" t="s">
        <v>6427</v>
      </c>
      <c r="D9" s="132" t="s">
        <v>6418</v>
      </c>
      <c r="E9" s="132" t="s">
        <v>6453</v>
      </c>
      <c r="F9" s="132" t="s">
        <v>6582</v>
      </c>
      <c r="G9" s="133" t="s">
        <v>6466</v>
      </c>
      <c r="H9" s="128" t="s">
        <v>3606</v>
      </c>
      <c r="I9" s="132"/>
    </row>
    <row r="10" spans="1:9" ht="45" x14ac:dyDescent="0.25">
      <c r="A10" s="134" t="s">
        <v>6583</v>
      </c>
      <c r="B10" s="132" t="s">
        <v>6584</v>
      </c>
      <c r="C10" s="132" t="s">
        <v>6427</v>
      </c>
      <c r="D10" s="132" t="s">
        <v>6460</v>
      </c>
      <c r="E10" s="132" t="s">
        <v>6415</v>
      </c>
      <c r="F10" s="132" t="s">
        <v>6462</v>
      </c>
      <c r="G10" s="133">
        <v>4512</v>
      </c>
      <c r="H10" s="128" t="s">
        <v>3606</v>
      </c>
      <c r="I10" s="132"/>
    </row>
    <row r="11" spans="1:9" ht="30" x14ac:dyDescent="0.25">
      <c r="A11" s="134" t="s">
        <v>6585</v>
      </c>
      <c r="B11" s="132" t="s">
        <v>6586</v>
      </c>
      <c r="C11" s="132" t="s">
        <v>6427</v>
      </c>
      <c r="D11" s="132" t="s">
        <v>6432</v>
      </c>
      <c r="E11" s="132" t="s">
        <v>6453</v>
      </c>
      <c r="F11" s="132" t="s">
        <v>6458</v>
      </c>
      <c r="G11" s="133" t="s">
        <v>6500</v>
      </c>
      <c r="H11" s="128" t="s">
        <v>3606</v>
      </c>
      <c r="I11" s="132"/>
    </row>
    <row r="12" spans="1:9" ht="30" x14ac:dyDescent="0.25">
      <c r="A12" s="134" t="s">
        <v>6587</v>
      </c>
      <c r="B12" s="132" t="s">
        <v>6588</v>
      </c>
      <c r="C12" s="132" t="s">
        <v>6427</v>
      </c>
      <c r="D12" s="132" t="s">
        <v>6460</v>
      </c>
      <c r="E12" s="132" t="s">
        <v>6415</v>
      </c>
      <c r="F12" s="132" t="s">
        <v>6589</v>
      </c>
      <c r="G12" s="133" t="s">
        <v>6501</v>
      </c>
      <c r="H12" s="128" t="s">
        <v>3606</v>
      </c>
      <c r="I12" s="132"/>
    </row>
    <row r="13" spans="1:9" ht="30" x14ac:dyDescent="0.25">
      <c r="A13" s="134" t="s">
        <v>6622</v>
      </c>
      <c r="B13" s="132" t="s">
        <v>6623</v>
      </c>
      <c r="C13" s="132" t="s">
        <v>3604</v>
      </c>
      <c r="D13" s="132" t="s">
        <v>6418</v>
      </c>
      <c r="E13" s="132" t="s">
        <v>6428</v>
      </c>
      <c r="F13" s="132" t="s">
        <v>6624</v>
      </c>
      <c r="G13" s="133" t="s">
        <v>6463</v>
      </c>
      <c r="H13" s="128" t="s">
        <v>3606</v>
      </c>
      <c r="I13" s="132"/>
    </row>
    <row r="14" spans="1:9" ht="30" x14ac:dyDescent="0.25">
      <c r="A14" s="134" t="s">
        <v>6625</v>
      </c>
      <c r="B14" s="132" t="s">
        <v>6626</v>
      </c>
      <c r="C14" s="132" t="s">
        <v>3604</v>
      </c>
      <c r="D14" s="132" t="s">
        <v>6432</v>
      </c>
      <c r="E14" s="132" t="s">
        <v>6453</v>
      </c>
      <c r="F14" s="132" t="s">
        <v>6458</v>
      </c>
      <c r="G14" s="133" t="s">
        <v>6459</v>
      </c>
      <c r="H14" s="128" t="s">
        <v>3606</v>
      </c>
      <c r="I14" s="132"/>
    </row>
    <row r="15" spans="1:9" ht="30" x14ac:dyDescent="0.25">
      <c r="A15" s="134" t="s">
        <v>6627</v>
      </c>
      <c r="B15" s="132" t="s">
        <v>6628</v>
      </c>
      <c r="C15" s="132" t="s">
        <v>3604</v>
      </c>
      <c r="D15" s="132" t="s">
        <v>6460</v>
      </c>
      <c r="E15" s="132" t="s">
        <v>6415</v>
      </c>
      <c r="F15" s="132" t="s">
        <v>6461</v>
      </c>
      <c r="G15" s="133">
        <v>5124634446</v>
      </c>
      <c r="H15" s="128" t="s">
        <v>3606</v>
      </c>
      <c r="I15" s="132"/>
    </row>
    <row r="16" spans="1:9" ht="30" x14ac:dyDescent="0.25">
      <c r="A16" s="134" t="s">
        <v>6629</v>
      </c>
      <c r="B16" s="132" t="s">
        <v>6630</v>
      </c>
      <c r="C16" s="132" t="s">
        <v>6427</v>
      </c>
      <c r="D16" s="132" t="s">
        <v>6460</v>
      </c>
      <c r="E16" s="132" t="s">
        <v>6415</v>
      </c>
      <c r="F16" s="132" t="s">
        <v>6462</v>
      </c>
      <c r="G16" s="133">
        <v>4510</v>
      </c>
      <c r="H16" s="128" t="s">
        <v>3606</v>
      </c>
      <c r="I16" s="132"/>
    </row>
    <row r="17" spans="1:9" ht="45" x14ac:dyDescent="0.25">
      <c r="A17" s="134" t="s">
        <v>3</v>
      </c>
      <c r="B17" s="132" t="s">
        <v>6528</v>
      </c>
      <c r="C17" s="132" t="s">
        <v>6427</v>
      </c>
      <c r="D17" s="132" t="s">
        <v>6521</v>
      </c>
      <c r="E17" s="132" t="s">
        <v>6529</v>
      </c>
      <c r="F17" s="132" t="s">
        <v>6621</v>
      </c>
      <c r="G17" s="133" t="s">
        <v>6530</v>
      </c>
      <c r="H17" s="128" t="s">
        <v>3604</v>
      </c>
      <c r="I17" s="132"/>
    </row>
    <row r="18" spans="1:9" ht="255" x14ac:dyDescent="0.25">
      <c r="A18" s="134" t="s">
        <v>23</v>
      </c>
      <c r="B18" s="132" t="s">
        <v>6531</v>
      </c>
      <c r="C18" s="132" t="s">
        <v>3604</v>
      </c>
      <c r="D18" s="132" t="s">
        <v>6450</v>
      </c>
      <c r="E18" s="132" t="s">
        <v>6532</v>
      </c>
      <c r="F18" s="132" t="s">
        <v>6533</v>
      </c>
      <c r="G18" s="133">
        <v>124</v>
      </c>
      <c r="H18" s="128" t="s">
        <v>3604</v>
      </c>
      <c r="I18" s="132"/>
    </row>
    <row r="19" spans="1:9" ht="90" x14ac:dyDescent="0.25">
      <c r="A19" s="134" t="s">
        <v>24</v>
      </c>
      <c r="B19" s="132" t="s">
        <v>6534</v>
      </c>
      <c r="C19" s="132" t="s">
        <v>3604</v>
      </c>
      <c r="D19" s="132" t="s">
        <v>6450</v>
      </c>
      <c r="E19" s="132" t="s">
        <v>6532</v>
      </c>
      <c r="F19" s="132" t="s">
        <v>6535</v>
      </c>
      <c r="G19" s="133">
        <v>60</v>
      </c>
      <c r="H19" s="128" t="s">
        <v>3604</v>
      </c>
      <c r="I19" s="132"/>
    </row>
    <row r="20" spans="1:9" ht="105" x14ac:dyDescent="0.25">
      <c r="A20" s="134" t="s">
        <v>4</v>
      </c>
      <c r="B20" s="132" t="s">
        <v>6513</v>
      </c>
      <c r="C20" s="132" t="s">
        <v>3604</v>
      </c>
      <c r="D20" s="132" t="s">
        <v>6514</v>
      </c>
      <c r="E20" s="132" t="s">
        <v>6417</v>
      </c>
      <c r="F20" s="132" t="s">
        <v>6515</v>
      </c>
      <c r="G20" s="133">
        <v>150614</v>
      </c>
      <c r="H20" s="128" t="s">
        <v>3604</v>
      </c>
      <c r="I20" s="132"/>
    </row>
    <row r="21" spans="1:9" ht="120" x14ac:dyDescent="0.25">
      <c r="A21" s="134" t="s">
        <v>21</v>
      </c>
      <c r="B21" s="132" t="s">
        <v>6563</v>
      </c>
      <c r="C21" s="132" t="s">
        <v>6427</v>
      </c>
      <c r="D21" s="132" t="s">
        <v>6414</v>
      </c>
      <c r="E21" s="132" t="s">
        <v>6554</v>
      </c>
      <c r="F21" s="132" t="s">
        <v>6555</v>
      </c>
      <c r="G21" s="133">
        <v>135</v>
      </c>
      <c r="H21" s="128" t="s">
        <v>3604</v>
      </c>
      <c r="I21" s="132"/>
    </row>
    <row r="22" spans="1:9" ht="120" x14ac:dyDescent="0.25">
      <c r="A22" s="134" t="s">
        <v>20</v>
      </c>
      <c r="B22" s="132" t="s">
        <v>6560</v>
      </c>
      <c r="C22" s="132" t="s">
        <v>3604</v>
      </c>
      <c r="D22" s="132" t="s">
        <v>6414</v>
      </c>
      <c r="E22" s="132" t="s">
        <v>6554</v>
      </c>
      <c r="F22" s="132" t="s">
        <v>6555</v>
      </c>
      <c r="G22" s="133">
        <v>840</v>
      </c>
      <c r="H22" s="128" t="s">
        <v>3604</v>
      </c>
      <c r="I22" s="132"/>
    </row>
    <row r="23" spans="1:9" ht="120" x14ac:dyDescent="0.25">
      <c r="A23" s="134" t="s">
        <v>19</v>
      </c>
      <c r="B23" s="132" t="s">
        <v>6647</v>
      </c>
      <c r="C23" s="132" t="s">
        <v>3604</v>
      </c>
      <c r="D23" s="132" t="s">
        <v>6414</v>
      </c>
      <c r="E23" s="132" t="s">
        <v>6554</v>
      </c>
      <c r="F23" s="132" t="s">
        <v>6555</v>
      </c>
      <c r="G23" s="133">
        <v>6400</v>
      </c>
      <c r="H23" s="128" t="s">
        <v>3604</v>
      </c>
      <c r="I23" s="132"/>
    </row>
    <row r="24" spans="1:9" ht="45" x14ac:dyDescent="0.25">
      <c r="A24" s="134" t="s">
        <v>1</v>
      </c>
      <c r="B24" s="132" t="s">
        <v>6637</v>
      </c>
      <c r="C24" s="132" t="s">
        <v>3604</v>
      </c>
      <c r="D24" s="132" t="s">
        <v>6505</v>
      </c>
      <c r="E24" s="132" t="s">
        <v>6506</v>
      </c>
      <c r="F24" s="132" t="s">
        <v>6648</v>
      </c>
      <c r="G24" s="133" t="s">
        <v>6507</v>
      </c>
      <c r="H24" s="128" t="s">
        <v>3606</v>
      </c>
      <c r="I24" s="132"/>
    </row>
    <row r="25" spans="1:9" ht="60" x14ac:dyDescent="0.25">
      <c r="A25" s="134" t="s">
        <v>6464</v>
      </c>
      <c r="B25" s="132" t="s">
        <v>6464</v>
      </c>
      <c r="C25" s="132" t="s">
        <v>6427</v>
      </c>
      <c r="D25" s="132" t="s">
        <v>6418</v>
      </c>
      <c r="E25" s="132" t="s">
        <v>6453</v>
      </c>
      <c r="F25" s="132" t="s">
        <v>6465</v>
      </c>
      <c r="G25" s="133" t="s">
        <v>6466</v>
      </c>
      <c r="H25" s="128" t="s">
        <v>3604</v>
      </c>
      <c r="I25" s="132"/>
    </row>
    <row r="26" spans="1:9" ht="30" x14ac:dyDescent="0.25">
      <c r="A26" s="134" t="s">
        <v>6469</v>
      </c>
      <c r="B26" s="132" t="s">
        <v>6470</v>
      </c>
      <c r="C26" s="132" t="s">
        <v>6427</v>
      </c>
      <c r="D26" s="132" t="s">
        <v>6418</v>
      </c>
      <c r="E26" s="132" t="s">
        <v>6428</v>
      </c>
      <c r="F26" s="132" t="s">
        <v>6471</v>
      </c>
      <c r="G26" s="133" t="s">
        <v>6472</v>
      </c>
      <c r="H26" s="128" t="s">
        <v>3604</v>
      </c>
      <c r="I26" s="132"/>
    </row>
    <row r="27" spans="1:9" ht="30" x14ac:dyDescent="0.25">
      <c r="A27" s="134" t="s">
        <v>6467</v>
      </c>
      <c r="B27" s="132" t="s">
        <v>6468</v>
      </c>
      <c r="C27" s="132" t="s">
        <v>6427</v>
      </c>
      <c r="D27" s="132" t="s">
        <v>6460</v>
      </c>
      <c r="E27" s="132" t="s">
        <v>6415</v>
      </c>
      <c r="F27" s="132" t="s">
        <v>6461</v>
      </c>
      <c r="G27" s="133">
        <v>5124634446</v>
      </c>
      <c r="H27" s="128" t="s">
        <v>3604</v>
      </c>
      <c r="I27" s="132"/>
    </row>
    <row r="28" spans="1:9" ht="75" x14ac:dyDescent="0.25">
      <c r="A28" s="134" t="s">
        <v>6504</v>
      </c>
      <c r="B28" s="132" t="s">
        <v>6618</v>
      </c>
      <c r="C28" s="132" t="s">
        <v>6427</v>
      </c>
      <c r="D28" s="131" t="s">
        <v>6486</v>
      </c>
      <c r="E28" s="131" t="s">
        <v>6487</v>
      </c>
      <c r="F28" s="131" t="s">
        <v>6638</v>
      </c>
      <c r="H28" s="128" t="s">
        <v>3604</v>
      </c>
      <c r="I28" s="132"/>
    </row>
    <row r="29" spans="1:9" ht="60" x14ac:dyDescent="0.25">
      <c r="A29" s="134" t="s">
        <v>6503</v>
      </c>
      <c r="B29" s="132" t="s">
        <v>6619</v>
      </c>
      <c r="C29" s="132" t="s">
        <v>6427</v>
      </c>
      <c r="D29" s="131" t="s">
        <v>6486</v>
      </c>
      <c r="E29" s="131" t="s">
        <v>6487</v>
      </c>
      <c r="F29" s="131" t="s">
        <v>6638</v>
      </c>
      <c r="G29" s="133" t="s">
        <v>3607</v>
      </c>
      <c r="H29" s="128" t="s">
        <v>3604</v>
      </c>
      <c r="I29" s="132"/>
    </row>
    <row r="30" spans="1:9" ht="60" x14ac:dyDescent="0.25">
      <c r="A30" s="134" t="s">
        <v>6502</v>
      </c>
      <c r="B30" s="132" t="s">
        <v>6620</v>
      </c>
      <c r="C30" s="132" t="s">
        <v>6427</v>
      </c>
      <c r="D30" s="131" t="s">
        <v>6486</v>
      </c>
      <c r="E30" s="131" t="s">
        <v>6487</v>
      </c>
      <c r="F30" s="131" t="s">
        <v>6638</v>
      </c>
      <c r="G30" s="133" t="s">
        <v>3605</v>
      </c>
      <c r="H30" s="128" t="s">
        <v>3604</v>
      </c>
      <c r="I30" s="132"/>
    </row>
    <row r="31" spans="1:9" ht="195" x14ac:dyDescent="0.25">
      <c r="A31" s="134" t="s">
        <v>14</v>
      </c>
      <c r="B31" s="132" t="s">
        <v>6455</v>
      </c>
      <c r="C31" s="132" t="s">
        <v>3604</v>
      </c>
      <c r="D31" s="132" t="s">
        <v>6418</v>
      </c>
      <c r="E31" s="132" t="s">
        <v>6417</v>
      </c>
      <c r="F31" s="132" t="s">
        <v>6649</v>
      </c>
      <c r="G31" s="133" t="s">
        <v>567</v>
      </c>
      <c r="H31" s="128" t="s">
        <v>3604</v>
      </c>
      <c r="I31" s="132"/>
    </row>
    <row r="32" spans="1:9" ht="30" x14ac:dyDescent="0.25">
      <c r="A32" s="134" t="s">
        <v>112</v>
      </c>
      <c r="B32" s="132" t="s">
        <v>6431</v>
      </c>
      <c r="C32" s="132" t="s">
        <v>3604</v>
      </c>
      <c r="D32" s="132" t="s">
        <v>6432</v>
      </c>
      <c r="E32" s="132" t="s">
        <v>6433</v>
      </c>
      <c r="F32" s="132" t="s">
        <v>6434</v>
      </c>
      <c r="G32" s="133" t="s">
        <v>6435</v>
      </c>
      <c r="H32" s="128" t="s">
        <v>3606</v>
      </c>
      <c r="I32" s="132"/>
    </row>
    <row r="33" spans="1:9" ht="30" x14ac:dyDescent="0.25">
      <c r="A33" s="134" t="s">
        <v>113</v>
      </c>
      <c r="B33" s="132" t="s">
        <v>6436</v>
      </c>
      <c r="C33" s="132" t="s">
        <v>6427</v>
      </c>
      <c r="D33" s="132" t="s">
        <v>6432</v>
      </c>
      <c r="E33" s="132" t="s">
        <v>6433</v>
      </c>
      <c r="F33" s="132" t="s">
        <v>6437</v>
      </c>
      <c r="G33" s="133" t="s">
        <v>6438</v>
      </c>
      <c r="H33" s="128" t="s">
        <v>3606</v>
      </c>
      <c r="I33" s="132"/>
    </row>
    <row r="34" spans="1:9" ht="30" x14ac:dyDescent="0.25">
      <c r="A34" s="134" t="s">
        <v>6439</v>
      </c>
      <c r="B34" s="132" t="s">
        <v>6440</v>
      </c>
      <c r="C34" s="132" t="s">
        <v>3604</v>
      </c>
      <c r="D34" s="132" t="s">
        <v>6432</v>
      </c>
      <c r="E34" s="132" t="s">
        <v>6433</v>
      </c>
      <c r="F34" s="132" t="s">
        <v>6441</v>
      </c>
      <c r="G34" s="133" t="s">
        <v>6442</v>
      </c>
      <c r="H34" s="128" t="s">
        <v>3606</v>
      </c>
      <c r="I34" s="132"/>
    </row>
    <row r="35" spans="1:9" ht="30" x14ac:dyDescent="0.25">
      <c r="A35" s="134" t="s">
        <v>6443</v>
      </c>
      <c r="B35" s="132" t="s">
        <v>6444</v>
      </c>
      <c r="C35" s="132" t="s">
        <v>3604</v>
      </c>
      <c r="D35" s="132" t="s">
        <v>6445</v>
      </c>
      <c r="E35" s="132" t="s">
        <v>6417</v>
      </c>
      <c r="F35" s="132" t="s">
        <v>6446</v>
      </c>
      <c r="G35" s="133" t="s">
        <v>6447</v>
      </c>
      <c r="H35" s="128" t="s">
        <v>3606</v>
      </c>
      <c r="I35" s="132"/>
    </row>
    <row r="36" spans="1:9" ht="30" x14ac:dyDescent="0.25">
      <c r="A36" s="134" t="s">
        <v>6448</v>
      </c>
      <c r="B36" s="132" t="s">
        <v>6449</v>
      </c>
      <c r="C36" s="132" t="s">
        <v>3604</v>
      </c>
      <c r="D36" s="132" t="s">
        <v>6450</v>
      </c>
      <c r="E36" s="132" t="s">
        <v>6433</v>
      </c>
      <c r="F36" s="132" t="s">
        <v>6451</v>
      </c>
      <c r="G36" s="133">
        <v>78778</v>
      </c>
      <c r="H36" s="128" t="s">
        <v>3606</v>
      </c>
      <c r="I36" s="132"/>
    </row>
    <row r="37" spans="1:9" ht="60" x14ac:dyDescent="0.25">
      <c r="A37" s="134" t="s">
        <v>6568</v>
      </c>
      <c r="B37" s="132" t="s">
        <v>6569</v>
      </c>
      <c r="C37" s="132" t="s">
        <v>6570</v>
      </c>
      <c r="D37" s="132" t="s">
        <v>6414</v>
      </c>
      <c r="E37" s="132" t="s">
        <v>6415</v>
      </c>
      <c r="F37" s="132" t="s">
        <v>6571</v>
      </c>
      <c r="G37" s="133">
        <v>10</v>
      </c>
      <c r="H37" s="128" t="s">
        <v>3604</v>
      </c>
      <c r="I37" s="132"/>
    </row>
    <row r="38" spans="1:9" ht="60" x14ac:dyDescent="0.25">
      <c r="A38" s="134" t="s">
        <v>27</v>
      </c>
      <c r="B38" s="132" t="s">
        <v>6556</v>
      </c>
      <c r="C38" s="132" t="s">
        <v>6427</v>
      </c>
      <c r="D38" s="132" t="s">
        <v>6557</v>
      </c>
      <c r="E38" s="132" t="s">
        <v>6453</v>
      </c>
      <c r="F38" s="132" t="s">
        <v>6564</v>
      </c>
      <c r="G38" s="133" t="s">
        <v>6565</v>
      </c>
      <c r="H38" s="128" t="s">
        <v>3604</v>
      </c>
      <c r="I38" s="132"/>
    </row>
    <row r="39" spans="1:9" ht="120" x14ac:dyDescent="0.25">
      <c r="A39" s="134" t="s">
        <v>6566</v>
      </c>
      <c r="B39" s="132" t="s">
        <v>6553</v>
      </c>
      <c r="C39" s="132" t="s">
        <v>6427</v>
      </c>
      <c r="D39" s="132" t="s">
        <v>6414</v>
      </c>
      <c r="E39" s="132" t="s">
        <v>6554</v>
      </c>
      <c r="F39" s="132" t="s">
        <v>6555</v>
      </c>
      <c r="G39" s="133">
        <v>6400</v>
      </c>
      <c r="H39" s="128" t="s">
        <v>3604</v>
      </c>
      <c r="I39" s="132"/>
    </row>
    <row r="40" spans="1:9" ht="60" x14ac:dyDescent="0.25">
      <c r="A40" s="134" t="s">
        <v>117</v>
      </c>
      <c r="B40" s="132" t="s">
        <v>6567</v>
      </c>
      <c r="C40" s="132" t="s">
        <v>6427</v>
      </c>
      <c r="D40" s="132" t="s">
        <v>6557</v>
      </c>
      <c r="E40" s="132" t="s">
        <v>6453</v>
      </c>
      <c r="F40" s="132" t="s">
        <v>6558</v>
      </c>
      <c r="G40" s="133" t="s">
        <v>6559</v>
      </c>
      <c r="H40" s="128" t="s">
        <v>3604</v>
      </c>
      <c r="I40" s="132"/>
    </row>
    <row r="41" spans="1:9" ht="45" x14ac:dyDescent="0.25">
      <c r="A41" s="134" t="s">
        <v>16</v>
      </c>
      <c r="B41" s="132" t="s">
        <v>6518</v>
      </c>
      <c r="C41" s="132" t="s">
        <v>3604</v>
      </c>
      <c r="D41" s="132" t="s">
        <v>6460</v>
      </c>
      <c r="E41" s="132" t="s">
        <v>6428</v>
      </c>
      <c r="F41" s="132" t="s">
        <v>6519</v>
      </c>
      <c r="G41" s="133" t="s">
        <v>3604</v>
      </c>
      <c r="H41" s="128" t="s">
        <v>3604</v>
      </c>
      <c r="I41" s="132"/>
    </row>
    <row r="42" spans="1:9" ht="120" x14ac:dyDescent="0.25">
      <c r="A42" s="134" t="s">
        <v>5</v>
      </c>
      <c r="B42" s="132" t="s">
        <v>6536</v>
      </c>
      <c r="C42" s="132" t="s">
        <v>3604</v>
      </c>
      <c r="D42" s="132" t="s">
        <v>6537</v>
      </c>
      <c r="E42" s="132" t="s">
        <v>6538</v>
      </c>
      <c r="F42" s="132" t="s">
        <v>6539</v>
      </c>
      <c r="G42" s="133" t="s">
        <v>3623</v>
      </c>
      <c r="H42" s="128" t="s">
        <v>3604</v>
      </c>
      <c r="I42" s="132"/>
    </row>
    <row r="43" spans="1:9" ht="75" x14ac:dyDescent="0.25">
      <c r="A43" s="134" t="s">
        <v>107</v>
      </c>
      <c r="B43" s="132" t="s">
        <v>6416</v>
      </c>
      <c r="C43" s="132" t="s">
        <v>6639</v>
      </c>
      <c r="D43" s="132" t="s">
        <v>6414</v>
      </c>
      <c r="E43" s="132" t="s">
        <v>6415</v>
      </c>
      <c r="G43" s="133">
        <v>9909</v>
      </c>
      <c r="H43" s="128" t="s">
        <v>3604</v>
      </c>
      <c r="I43" s="132"/>
    </row>
    <row r="44" spans="1:9" ht="180" x14ac:dyDescent="0.25">
      <c r="A44" s="134" t="s">
        <v>13</v>
      </c>
      <c r="B44" s="132" t="s">
        <v>6525</v>
      </c>
      <c r="C44" s="132" t="s">
        <v>3604</v>
      </c>
      <c r="D44" s="132" t="s">
        <v>6521</v>
      </c>
      <c r="E44" s="132" t="s">
        <v>6417</v>
      </c>
      <c r="F44" s="132" t="s">
        <v>6526</v>
      </c>
      <c r="G44" s="133" t="s">
        <v>6527</v>
      </c>
      <c r="H44" s="128" t="s">
        <v>3604</v>
      </c>
      <c r="I44" s="132"/>
    </row>
    <row r="45" spans="1:9" ht="90" x14ac:dyDescent="0.25">
      <c r="A45" s="134" t="s">
        <v>2</v>
      </c>
      <c r="B45" s="132" t="s">
        <v>6523</v>
      </c>
      <c r="C45" s="132" t="s">
        <v>6427</v>
      </c>
      <c r="D45" s="132" t="s">
        <v>6418</v>
      </c>
      <c r="E45" s="132" t="s">
        <v>6428</v>
      </c>
      <c r="F45" s="132" t="s">
        <v>6640</v>
      </c>
      <c r="G45" s="133" t="s">
        <v>6524</v>
      </c>
      <c r="H45" s="128" t="s">
        <v>3604</v>
      </c>
      <c r="I45" s="132"/>
    </row>
    <row r="46" spans="1:9" ht="150" x14ac:dyDescent="0.25">
      <c r="A46" s="134" t="s">
        <v>4412</v>
      </c>
      <c r="B46" s="132" t="s">
        <v>6516</v>
      </c>
      <c r="C46" s="132" t="s">
        <v>3604</v>
      </c>
      <c r="D46" s="132" t="s">
        <v>6421</v>
      </c>
      <c r="E46" s="132" t="s">
        <v>6422</v>
      </c>
      <c r="F46" s="132" t="s">
        <v>6517</v>
      </c>
      <c r="G46" s="133" t="s">
        <v>1560</v>
      </c>
      <c r="H46" s="128" t="s">
        <v>3604</v>
      </c>
      <c r="I46" s="131"/>
    </row>
    <row r="47" spans="1:9" ht="30" x14ac:dyDescent="0.25">
      <c r="A47" s="134" t="s">
        <v>6652</v>
      </c>
      <c r="B47" s="132" t="s">
        <v>6508</v>
      </c>
      <c r="C47" s="132" t="s">
        <v>3604</v>
      </c>
      <c r="D47" s="132" t="s">
        <v>6509</v>
      </c>
      <c r="E47" s="132" t="s">
        <v>6510</v>
      </c>
      <c r="F47" s="132" t="s">
        <v>6511</v>
      </c>
      <c r="G47" s="133" t="s">
        <v>6512</v>
      </c>
      <c r="H47" s="128" t="s">
        <v>3604</v>
      </c>
      <c r="I47" s="132"/>
    </row>
    <row r="48" spans="1:9" ht="60" x14ac:dyDescent="0.25">
      <c r="A48" s="134" t="s">
        <v>29</v>
      </c>
      <c r="B48" s="132" t="s">
        <v>6556</v>
      </c>
      <c r="C48" s="132" t="s">
        <v>6427</v>
      </c>
      <c r="D48" s="132" t="s">
        <v>6557</v>
      </c>
      <c r="E48" s="132" t="s">
        <v>6453</v>
      </c>
      <c r="F48" s="132" t="s">
        <v>6561</v>
      </c>
      <c r="G48" s="133" t="s">
        <v>6562</v>
      </c>
      <c r="H48" s="128" t="s">
        <v>3604</v>
      </c>
      <c r="I48" s="132"/>
    </row>
    <row r="49" spans="1:9" ht="45" x14ac:dyDescent="0.25">
      <c r="A49" s="134" t="s">
        <v>6590</v>
      </c>
      <c r="B49" s="132" t="s">
        <v>6591</v>
      </c>
      <c r="C49" s="132" t="s">
        <v>3604</v>
      </c>
      <c r="D49" s="132" t="s">
        <v>6432</v>
      </c>
      <c r="E49" s="132" t="s">
        <v>6433</v>
      </c>
      <c r="F49" s="132" t="s">
        <v>6489</v>
      </c>
      <c r="G49" s="133" t="s">
        <v>6490</v>
      </c>
      <c r="H49" s="128" t="s">
        <v>3604</v>
      </c>
      <c r="I49" s="132"/>
    </row>
    <row r="50" spans="1:9" ht="45" x14ac:dyDescent="0.25">
      <c r="A50" s="134" t="s">
        <v>6592</v>
      </c>
      <c r="B50" s="132" t="s">
        <v>6593</v>
      </c>
      <c r="C50" s="132" t="s">
        <v>6427</v>
      </c>
      <c r="D50" s="132" t="s">
        <v>6432</v>
      </c>
      <c r="E50" s="132" t="s">
        <v>6433</v>
      </c>
      <c r="F50" s="132" t="s">
        <v>6489</v>
      </c>
      <c r="G50" s="133" t="s">
        <v>6490</v>
      </c>
      <c r="H50" s="128" t="s">
        <v>3604</v>
      </c>
      <c r="I50" s="132"/>
    </row>
    <row r="51" spans="1:9" ht="45" x14ac:dyDescent="0.25">
      <c r="A51" s="134" t="s">
        <v>6594</v>
      </c>
      <c r="B51" s="132" t="s">
        <v>6595</v>
      </c>
      <c r="C51" s="132" t="s">
        <v>3604</v>
      </c>
      <c r="D51" s="132" t="s">
        <v>6432</v>
      </c>
      <c r="E51" s="132" t="s">
        <v>6433</v>
      </c>
      <c r="F51" s="132" t="s">
        <v>6491</v>
      </c>
      <c r="G51" s="133" t="s">
        <v>6490</v>
      </c>
      <c r="H51" s="128" t="s">
        <v>3604</v>
      </c>
      <c r="I51" s="132"/>
    </row>
    <row r="52" spans="1:9" x14ac:dyDescent="0.25">
      <c r="A52" s="134" t="s">
        <v>6596</v>
      </c>
      <c r="B52" s="132" t="s">
        <v>6597</v>
      </c>
      <c r="C52" s="132" t="s">
        <v>6427</v>
      </c>
      <c r="D52" s="132" t="s">
        <v>6418</v>
      </c>
      <c r="E52" s="132" t="s">
        <v>6428</v>
      </c>
      <c r="F52" s="132" t="s">
        <v>6598</v>
      </c>
      <c r="G52" s="133" t="s">
        <v>6499</v>
      </c>
      <c r="H52" s="128" t="s">
        <v>3606</v>
      </c>
      <c r="I52" s="132"/>
    </row>
    <row r="53" spans="1:9" x14ac:dyDescent="0.25">
      <c r="A53" s="134" t="s">
        <v>6599</v>
      </c>
      <c r="B53" s="132" t="s">
        <v>6600</v>
      </c>
      <c r="C53" s="132" t="s">
        <v>6427</v>
      </c>
      <c r="D53" s="132" t="s">
        <v>6432</v>
      </c>
      <c r="E53" s="132" t="s">
        <v>6453</v>
      </c>
      <c r="F53" s="132" t="s">
        <v>6458</v>
      </c>
      <c r="G53" s="133" t="s">
        <v>6497</v>
      </c>
      <c r="H53" s="128" t="s">
        <v>3606</v>
      </c>
      <c r="I53" s="132"/>
    </row>
    <row r="54" spans="1:9" ht="30" x14ac:dyDescent="0.25">
      <c r="A54" s="134" t="s">
        <v>6601</v>
      </c>
      <c r="B54" s="132" t="s">
        <v>6602</v>
      </c>
      <c r="C54" s="132" t="s">
        <v>6427</v>
      </c>
      <c r="D54" s="132" t="s">
        <v>6418</v>
      </c>
      <c r="E54" s="132" t="s">
        <v>6453</v>
      </c>
      <c r="F54" s="132" t="s">
        <v>6603</v>
      </c>
      <c r="G54" s="133" t="s">
        <v>6496</v>
      </c>
      <c r="H54" s="128" t="s">
        <v>3606</v>
      </c>
      <c r="I54" s="132"/>
    </row>
    <row r="55" spans="1:9" ht="30" x14ac:dyDescent="0.25">
      <c r="A55" s="134" t="s">
        <v>6604</v>
      </c>
      <c r="B55" s="132" t="s">
        <v>6605</v>
      </c>
      <c r="C55" s="132" t="s">
        <v>6427</v>
      </c>
      <c r="D55" s="132" t="s">
        <v>6460</v>
      </c>
      <c r="E55" s="132" t="s">
        <v>6415</v>
      </c>
      <c r="F55" s="132" t="s">
        <v>6606</v>
      </c>
      <c r="G55" s="133" t="s">
        <v>6498</v>
      </c>
      <c r="H55" s="128" t="s">
        <v>3606</v>
      </c>
      <c r="I55" s="132"/>
    </row>
    <row r="56" spans="1:9" x14ac:dyDescent="0.25">
      <c r="A56" s="134" t="s">
        <v>6607</v>
      </c>
      <c r="B56" s="132" t="s">
        <v>6608</v>
      </c>
      <c r="C56" s="132" t="s">
        <v>6427</v>
      </c>
      <c r="D56" s="132" t="s">
        <v>6460</v>
      </c>
      <c r="E56" s="132" t="s">
        <v>6415</v>
      </c>
      <c r="F56" s="132" t="s">
        <v>6462</v>
      </c>
      <c r="G56" s="133">
        <v>4591</v>
      </c>
      <c r="H56" s="128" t="s">
        <v>3606</v>
      </c>
      <c r="I56" s="132"/>
    </row>
    <row r="57" spans="1:9" ht="45" x14ac:dyDescent="0.25">
      <c r="A57" s="134" t="s">
        <v>6609</v>
      </c>
      <c r="B57" s="132" t="s">
        <v>6610</v>
      </c>
      <c r="C57" s="132" t="s">
        <v>3604</v>
      </c>
      <c r="D57" s="132" t="s">
        <v>6445</v>
      </c>
      <c r="E57" s="132" t="s">
        <v>6453</v>
      </c>
      <c r="F57" s="132" t="s">
        <v>6495</v>
      </c>
      <c r="G57" s="133" t="s">
        <v>434</v>
      </c>
      <c r="H57" s="128" t="s">
        <v>3604</v>
      </c>
      <c r="I57" s="132"/>
    </row>
    <row r="58" spans="1:9" ht="45" x14ac:dyDescent="0.25">
      <c r="A58" s="134" t="s">
        <v>6611</v>
      </c>
      <c r="B58" s="132" t="s">
        <v>6612</v>
      </c>
      <c r="C58" s="132" t="s">
        <v>3604</v>
      </c>
      <c r="D58" s="132" t="s">
        <v>6418</v>
      </c>
      <c r="E58" s="132" t="s">
        <v>6488</v>
      </c>
      <c r="F58" s="132" t="s">
        <v>6635</v>
      </c>
      <c r="G58" s="133" t="s">
        <v>6613</v>
      </c>
      <c r="H58" s="128" t="s">
        <v>3604</v>
      </c>
      <c r="I58" s="132"/>
    </row>
    <row r="59" spans="1:9" ht="45" x14ac:dyDescent="0.25">
      <c r="A59" s="134" t="s">
        <v>6614</v>
      </c>
      <c r="B59" s="132" t="s">
        <v>6615</v>
      </c>
      <c r="C59" s="132" t="s">
        <v>3604</v>
      </c>
      <c r="D59" s="132" t="s">
        <v>6445</v>
      </c>
      <c r="E59" s="132" t="s">
        <v>6417</v>
      </c>
      <c r="F59" s="132" t="s">
        <v>6492</v>
      </c>
      <c r="G59" s="133" t="s">
        <v>6490</v>
      </c>
      <c r="H59" s="128" t="s">
        <v>3604</v>
      </c>
      <c r="I59" s="132"/>
    </row>
    <row r="60" spans="1:9" ht="45" x14ac:dyDescent="0.25">
      <c r="A60" s="134" t="s">
        <v>6616</v>
      </c>
      <c r="B60" s="132" t="s">
        <v>6617</v>
      </c>
      <c r="C60" s="132" t="s">
        <v>3604</v>
      </c>
      <c r="D60" s="132" t="s">
        <v>6493</v>
      </c>
      <c r="E60" s="132" t="s">
        <v>6433</v>
      </c>
      <c r="F60" s="132" t="s">
        <v>6494</v>
      </c>
      <c r="G60" s="133" t="s">
        <v>6490</v>
      </c>
      <c r="H60" s="128" t="s">
        <v>3604</v>
      </c>
      <c r="I60" s="132"/>
    </row>
    <row r="61" spans="1:9" ht="135" x14ac:dyDescent="0.25">
      <c r="A61" s="134" t="s">
        <v>6540</v>
      </c>
      <c r="B61" s="132" t="s">
        <v>6541</v>
      </c>
      <c r="C61" s="132" t="s">
        <v>3604</v>
      </c>
      <c r="D61" s="132" t="s">
        <v>6542</v>
      </c>
      <c r="E61" s="132" t="s">
        <v>6543</v>
      </c>
      <c r="F61" s="132" t="s">
        <v>6544</v>
      </c>
      <c r="G61" s="133" t="s">
        <v>6545</v>
      </c>
      <c r="H61" s="128" t="s">
        <v>3604</v>
      </c>
      <c r="I61" s="132"/>
    </row>
    <row r="62" spans="1:9" ht="105" x14ac:dyDescent="0.25">
      <c r="A62" s="134" t="s">
        <v>6546</v>
      </c>
      <c r="B62" s="132" t="s">
        <v>6547</v>
      </c>
      <c r="C62" s="132" t="s">
        <v>6427</v>
      </c>
      <c r="D62" s="132" t="s">
        <v>6542</v>
      </c>
      <c r="E62" s="132" t="s">
        <v>6543</v>
      </c>
      <c r="F62" s="132" t="s">
        <v>6548</v>
      </c>
      <c r="G62" s="133" t="s">
        <v>6549</v>
      </c>
      <c r="H62" s="128" t="s">
        <v>3604</v>
      </c>
      <c r="I62" s="132"/>
    </row>
    <row r="63" spans="1:9" ht="105" x14ac:dyDescent="0.25">
      <c r="A63" s="134" t="s">
        <v>6550</v>
      </c>
      <c r="B63" s="132" t="s">
        <v>6547</v>
      </c>
      <c r="C63" s="132" t="s">
        <v>6427</v>
      </c>
      <c r="D63" s="132" t="s">
        <v>6542</v>
      </c>
      <c r="E63" s="132" t="s">
        <v>6543</v>
      </c>
      <c r="F63" s="132" t="s">
        <v>6551</v>
      </c>
      <c r="G63" s="133" t="s">
        <v>6552</v>
      </c>
      <c r="H63" s="128" t="s">
        <v>3604</v>
      </c>
      <c r="I63" s="132"/>
    </row>
    <row r="64" spans="1:9" ht="60" x14ac:dyDescent="0.25">
      <c r="A64" s="134" t="s">
        <v>4416</v>
      </c>
      <c r="B64" s="132" t="s">
        <v>6452</v>
      </c>
      <c r="C64" s="132" t="s">
        <v>3604</v>
      </c>
      <c r="D64" s="132" t="s">
        <v>6445</v>
      </c>
      <c r="E64" s="132" t="s">
        <v>6453</v>
      </c>
      <c r="F64" s="132" t="s">
        <v>6454</v>
      </c>
      <c r="G64" s="133" t="s">
        <v>434</v>
      </c>
      <c r="H64" s="128" t="s">
        <v>3606</v>
      </c>
      <c r="I64" s="132"/>
    </row>
    <row r="65" spans="1:9" ht="135" x14ac:dyDescent="0.25">
      <c r="A65" s="134" t="s">
        <v>4406</v>
      </c>
      <c r="B65" s="132" t="s">
        <v>6636</v>
      </c>
      <c r="C65" s="132" t="s">
        <v>3604</v>
      </c>
      <c r="D65" s="132" t="s">
        <v>6421</v>
      </c>
      <c r="E65" s="132" t="s">
        <v>6422</v>
      </c>
      <c r="F65" s="132" t="s">
        <v>6423</v>
      </c>
      <c r="G65" s="133" t="s">
        <v>6424</v>
      </c>
      <c r="H65" s="128" t="s">
        <v>6425</v>
      </c>
      <c r="I65" s="132"/>
    </row>
    <row r="66" spans="1:9" ht="75" x14ac:dyDescent="0.25">
      <c r="A66" s="134" t="s">
        <v>6651</v>
      </c>
      <c r="B66" s="132" t="s">
        <v>6641</v>
      </c>
      <c r="C66" s="132" t="s">
        <v>6642</v>
      </c>
      <c r="D66" s="132" t="s">
        <v>6414</v>
      </c>
      <c r="E66" s="132" t="s">
        <v>6415</v>
      </c>
      <c r="F66" s="132" t="s">
        <v>6650</v>
      </c>
      <c r="G66" s="133">
        <v>9909</v>
      </c>
      <c r="H66" s="128" t="s">
        <v>3604</v>
      </c>
      <c r="I66" s="132"/>
    </row>
    <row r="67" spans="1:9" ht="60" x14ac:dyDescent="0.25">
      <c r="A67" s="134" t="s">
        <v>6643</v>
      </c>
      <c r="B67" s="132" t="s">
        <v>6644</v>
      </c>
      <c r="C67" s="132" t="s">
        <v>3604</v>
      </c>
      <c r="D67" s="132" t="s">
        <v>6418</v>
      </c>
      <c r="E67" s="132" t="s">
        <v>6453</v>
      </c>
      <c r="F67" s="132" t="s">
        <v>6456</v>
      </c>
      <c r="G67" s="133" t="s">
        <v>6457</v>
      </c>
      <c r="H67" s="128" t="s">
        <v>3606</v>
      </c>
      <c r="I67" s="132"/>
    </row>
    <row r="68" spans="1:9" ht="60" x14ac:dyDescent="0.25">
      <c r="A68" s="134" t="s">
        <v>4405</v>
      </c>
      <c r="B68" s="132" t="s">
        <v>6645</v>
      </c>
      <c r="C68" s="132" t="s">
        <v>3604</v>
      </c>
      <c r="D68" s="132" t="s">
        <v>6418</v>
      </c>
      <c r="E68" s="132" t="s">
        <v>6419</v>
      </c>
      <c r="F68" s="132" t="s">
        <v>6420</v>
      </c>
      <c r="G68" s="133" t="s">
        <v>6646</v>
      </c>
      <c r="H68" s="128" t="s">
        <v>3604</v>
      </c>
      <c r="I68" s="132"/>
    </row>
    <row r="69" spans="1:9" x14ac:dyDescent="0.25">
      <c r="A69" s="134" t="s">
        <v>4407</v>
      </c>
      <c r="B69" s="132" t="s">
        <v>6426</v>
      </c>
      <c r="C69" s="132" t="s">
        <v>6427</v>
      </c>
      <c r="D69" s="132" t="s">
        <v>6418</v>
      </c>
      <c r="E69" s="132" t="s">
        <v>6428</v>
      </c>
      <c r="F69" s="132" t="s">
        <v>6429</v>
      </c>
      <c r="G69" s="133" t="s">
        <v>6430</v>
      </c>
      <c r="H69" s="128" t="s">
        <v>3604</v>
      </c>
      <c r="I69" s="132"/>
    </row>
    <row r="70" spans="1:9" ht="90" x14ac:dyDescent="0.25">
      <c r="A70" s="134" t="s">
        <v>6631</v>
      </c>
      <c r="B70" s="132" t="s">
        <v>6416</v>
      </c>
      <c r="C70" s="132" t="s">
        <v>6634</v>
      </c>
      <c r="D70" s="132" t="s">
        <v>6414</v>
      </c>
      <c r="E70" s="132" t="s">
        <v>6415</v>
      </c>
      <c r="F70" s="132" t="s">
        <v>6632</v>
      </c>
      <c r="G70" s="133">
        <v>9910</v>
      </c>
      <c r="H70" s="128" t="s">
        <v>3604</v>
      </c>
      <c r="I70" s="132"/>
    </row>
    <row r="71" spans="1:9" ht="60" x14ac:dyDescent="0.25">
      <c r="A71" s="134" t="s">
        <v>28</v>
      </c>
      <c r="B71" s="132" t="s">
        <v>6556</v>
      </c>
      <c r="C71" s="132" t="s">
        <v>6427</v>
      </c>
      <c r="D71" s="132" t="s">
        <v>6557</v>
      </c>
      <c r="E71" s="132" t="s">
        <v>6453</v>
      </c>
      <c r="F71" s="132" t="s">
        <v>6558</v>
      </c>
      <c r="G71" s="133" t="s">
        <v>6559</v>
      </c>
      <c r="H71" s="128" t="s">
        <v>3604</v>
      </c>
      <c r="I71" s="132"/>
    </row>
  </sheetData>
  <pageMargins left="0.25" right="0.25" top="0.75" bottom="0.75" header="0.3" footer="0.3"/>
  <pageSetup scale="69"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B2:D47"/>
  <sheetViews>
    <sheetView showGridLines="0" showRowColHeaders="0" workbookViewId="0">
      <selection activeCell="B46" sqref="B46"/>
    </sheetView>
  </sheetViews>
  <sheetFormatPr defaultRowHeight="15" x14ac:dyDescent="0.25"/>
  <cols>
    <col min="1" max="1" width="4.85546875" customWidth="1"/>
    <col min="2" max="2" width="79.7109375" customWidth="1"/>
  </cols>
  <sheetData>
    <row r="2" spans="2:4" x14ac:dyDescent="0.25">
      <c r="B2" s="1">
        <f>'Sponsor Details'!A$2</f>
        <v>0</v>
      </c>
    </row>
    <row r="3" spans="2:4" x14ac:dyDescent="0.25">
      <c r="B3" s="1">
        <f>'Sponsor Details'!C2</f>
        <v>0</v>
      </c>
    </row>
    <row r="5" spans="2:4" x14ac:dyDescent="0.25">
      <c r="B5" s="4" t="s">
        <v>115</v>
      </c>
    </row>
    <row r="6" spans="2:4" ht="10.5" customHeight="1" x14ac:dyDescent="0.25">
      <c r="B6" s="4"/>
    </row>
    <row r="7" spans="2:4" ht="36.75" x14ac:dyDescent="0.25">
      <c r="B7" s="46" t="s">
        <v>132</v>
      </c>
    </row>
    <row r="8" spans="2:4" ht="10.5" customHeight="1" x14ac:dyDescent="0.25">
      <c r="B8" s="48"/>
    </row>
    <row r="9" spans="2:4" ht="60.75" x14ac:dyDescent="0.25">
      <c r="B9" s="46" t="s">
        <v>143</v>
      </c>
    </row>
    <row r="10" spans="2:4" ht="68.25" x14ac:dyDescent="0.25">
      <c r="B10" s="48" t="s">
        <v>144</v>
      </c>
      <c r="D10" s="26"/>
    </row>
    <row r="11" spans="2:4" ht="57" x14ac:dyDescent="0.25">
      <c r="B11" s="48" t="s">
        <v>145</v>
      </c>
    </row>
    <row r="12" spans="2:4" ht="45.75" x14ac:dyDescent="0.25">
      <c r="B12" s="48" t="s">
        <v>146</v>
      </c>
    </row>
    <row r="13" spans="2:4" ht="10.5" customHeight="1" x14ac:dyDescent="0.25">
      <c r="B13" s="46"/>
    </row>
    <row r="14" spans="2:4" ht="36.75" x14ac:dyDescent="0.25">
      <c r="B14" s="46" t="s">
        <v>147</v>
      </c>
    </row>
    <row r="15" spans="2:4" ht="45.75" x14ac:dyDescent="0.25">
      <c r="B15" s="48" t="s">
        <v>133</v>
      </c>
    </row>
    <row r="16" spans="2:4" ht="23.25" x14ac:dyDescent="0.25">
      <c r="B16" s="48" t="s">
        <v>134</v>
      </c>
    </row>
    <row r="17" spans="2:2" ht="23.25" x14ac:dyDescent="0.25">
      <c r="B17" s="48" t="s">
        <v>135</v>
      </c>
    </row>
    <row r="18" spans="2:2" x14ac:dyDescent="0.25">
      <c r="B18" s="48" t="s">
        <v>136</v>
      </c>
    </row>
    <row r="19" spans="2:2" ht="23.25" x14ac:dyDescent="0.25">
      <c r="B19" s="48" t="s">
        <v>137</v>
      </c>
    </row>
    <row r="20" spans="2:2" ht="10.5" customHeight="1" x14ac:dyDescent="0.25">
      <c r="B20" s="46"/>
    </row>
    <row r="21" spans="2:2" ht="72.75" x14ac:dyDescent="0.25">
      <c r="B21" s="46" t="s">
        <v>138</v>
      </c>
    </row>
    <row r="22" spans="2:2" ht="10.5" customHeight="1" x14ac:dyDescent="0.25">
      <c r="B22" s="46"/>
    </row>
    <row r="23" spans="2:2" ht="72.75" x14ac:dyDescent="0.25">
      <c r="B23" s="46" t="s">
        <v>154</v>
      </c>
    </row>
    <row r="24" spans="2:2" ht="10.5" customHeight="1" x14ac:dyDescent="0.25">
      <c r="B24" s="46"/>
    </row>
    <row r="25" spans="2:2" ht="24.75" x14ac:dyDescent="0.25">
      <c r="B25" s="46" t="s">
        <v>139</v>
      </c>
    </row>
    <row r="26" spans="2:2" ht="10.5" customHeight="1" x14ac:dyDescent="0.25">
      <c r="B26" s="46"/>
    </row>
    <row r="27" spans="2:2" ht="24.75" x14ac:dyDescent="0.25">
      <c r="B27" s="46" t="s">
        <v>140</v>
      </c>
    </row>
    <row r="28" spans="2:2" ht="10.5" customHeight="1" x14ac:dyDescent="0.25">
      <c r="B28" s="46"/>
    </row>
    <row r="29" spans="2:2" ht="72.75" x14ac:dyDescent="0.25">
      <c r="B29" s="46" t="s">
        <v>148</v>
      </c>
    </row>
    <row r="30" spans="2:2" ht="10.5" customHeight="1" x14ac:dyDescent="0.25">
      <c r="B30" s="46"/>
    </row>
    <row r="31" spans="2:2" ht="48.75" x14ac:dyDescent="0.25">
      <c r="B31" s="46" t="s">
        <v>153</v>
      </c>
    </row>
    <row r="32" spans="2:2" ht="10.5" customHeight="1" x14ac:dyDescent="0.25">
      <c r="B32" s="46"/>
    </row>
    <row r="33" spans="2:2" ht="36.75" x14ac:dyDescent="0.25">
      <c r="B33" s="46" t="s">
        <v>149</v>
      </c>
    </row>
    <row r="34" spans="2:2" ht="10.5" customHeight="1" x14ac:dyDescent="0.25">
      <c r="B34" s="46"/>
    </row>
    <row r="35" spans="2:2" ht="36.75" x14ac:dyDescent="0.25">
      <c r="B35" s="46" t="s">
        <v>152</v>
      </c>
    </row>
    <row r="36" spans="2:2" ht="48.75" x14ac:dyDescent="0.25">
      <c r="B36" s="46" t="s">
        <v>141</v>
      </c>
    </row>
    <row r="37" spans="2:2" ht="24.75" x14ac:dyDescent="0.25">
      <c r="B37" s="46" t="s">
        <v>150</v>
      </c>
    </row>
    <row r="38" spans="2:2" ht="84.75" x14ac:dyDescent="0.25">
      <c r="B38" s="46" t="s">
        <v>142</v>
      </c>
    </row>
    <row r="39" spans="2:2" ht="60.75" x14ac:dyDescent="0.25">
      <c r="B39" s="46" t="s">
        <v>151</v>
      </c>
    </row>
    <row r="40" spans="2:2" x14ac:dyDescent="0.25">
      <c r="B40" s="47"/>
    </row>
    <row r="41" spans="2:2" x14ac:dyDescent="0.25">
      <c r="B41" s="5"/>
    </row>
    <row r="42" spans="2:2" x14ac:dyDescent="0.25">
      <c r="B42" s="5"/>
    </row>
    <row r="43" spans="2:2" x14ac:dyDescent="0.25">
      <c r="B43" s="38">
        <f ca="1">TODAY()</f>
        <v>44015</v>
      </c>
    </row>
    <row r="44" spans="2:2" x14ac:dyDescent="0.25">
      <c r="B44" s="39">
        <f>'Sponsor Details'!K$2</f>
        <v>0</v>
      </c>
    </row>
    <row r="45" spans="2:2" x14ac:dyDescent="0.25">
      <c r="B45" s="39">
        <f>'Sponsor Details'!L$2</f>
        <v>0</v>
      </c>
    </row>
    <row r="46" spans="2:2" x14ac:dyDescent="0.25">
      <c r="B46" s="39">
        <f>'Sponsor Details'!M$2</f>
        <v>0</v>
      </c>
    </row>
    <row r="47" spans="2:2" x14ac:dyDescent="0.25">
      <c r="B47" s="39">
        <f>'Sponsor Details'!O$2</f>
        <v>0</v>
      </c>
    </row>
  </sheetData>
  <conditionalFormatting sqref="B1:B3 B43:B47">
    <cfRule type="cellIs" dxfId="12" priority="1" operator="equal">
      <formula>0</formula>
    </cfRule>
  </conditionalFormatting>
  <printOptions horizontalCentered="1"/>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3143250</xdr:colOff>
                    <xdr:row>40</xdr:row>
                    <xdr:rowOff>0</xdr:rowOff>
                  </from>
                  <to>
                    <xdr:col>2</xdr:col>
                    <xdr:colOff>104775</xdr:colOff>
                    <xdr:row>41</xdr:row>
                    <xdr:rowOff>152400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M23"/>
  <sheetViews>
    <sheetView zoomScaleNormal="100" workbookViewId="0">
      <selection activeCell="B10" sqref="B10"/>
    </sheetView>
  </sheetViews>
  <sheetFormatPr defaultRowHeight="15" x14ac:dyDescent="0.25"/>
  <cols>
    <col min="1" max="1" width="23.7109375" style="5" customWidth="1"/>
    <col min="2" max="2" width="109.7109375" style="5" customWidth="1"/>
    <col min="3" max="13" width="9.140625" style="5"/>
  </cols>
  <sheetData>
    <row r="1" spans="1:12" ht="15.75" thickBot="1" x14ac:dyDescent="0.3"/>
    <row r="2" spans="1:12" ht="377.25" customHeight="1" thickBot="1" x14ac:dyDescent="0.3">
      <c r="A2" s="29" t="s">
        <v>4415</v>
      </c>
      <c r="B2" s="51"/>
      <c r="C2" s="27"/>
      <c r="D2" s="27"/>
      <c r="E2" s="27"/>
      <c r="F2" s="27"/>
      <c r="G2" s="27"/>
      <c r="H2" s="27"/>
      <c r="I2" s="27"/>
      <c r="J2" s="27"/>
      <c r="K2" s="27"/>
      <c r="L2" s="27"/>
    </row>
    <row r="3" spans="1:12" ht="15" customHeight="1" x14ac:dyDescent="0.25">
      <c r="A3" s="28"/>
      <c r="B3" s="27"/>
      <c r="C3" s="27"/>
      <c r="D3" s="27"/>
      <c r="E3" s="27"/>
      <c r="F3" s="27"/>
      <c r="G3" s="27"/>
      <c r="H3" s="27"/>
      <c r="I3" s="27"/>
      <c r="J3" s="27"/>
      <c r="K3" s="27"/>
      <c r="L3" s="27"/>
    </row>
    <row r="4" spans="1:12" ht="15" customHeight="1" x14ac:dyDescent="0.25">
      <c r="A4" s="28"/>
      <c r="B4" s="27"/>
      <c r="C4" s="27"/>
      <c r="D4" s="27"/>
      <c r="E4" s="27"/>
      <c r="F4" s="27"/>
      <c r="G4" s="27"/>
      <c r="H4" s="27"/>
      <c r="I4" s="27"/>
      <c r="J4" s="27"/>
      <c r="K4" s="27"/>
      <c r="L4" s="27"/>
    </row>
    <row r="5" spans="1:12" ht="15" customHeight="1" x14ac:dyDescent="0.25">
      <c r="A5" s="28"/>
      <c r="B5" s="27"/>
      <c r="C5" s="27"/>
      <c r="D5" s="27"/>
      <c r="E5" s="27"/>
      <c r="F5" s="27"/>
      <c r="G5" s="27"/>
      <c r="H5" s="27"/>
      <c r="I5" s="27"/>
      <c r="J5" s="27"/>
      <c r="K5" s="27"/>
      <c r="L5" s="27"/>
    </row>
    <row r="6" spans="1:12" ht="15" customHeight="1" x14ac:dyDescent="0.25">
      <c r="A6" s="28"/>
      <c r="B6" s="27"/>
      <c r="C6" s="27"/>
      <c r="D6" s="27"/>
      <c r="E6" s="27"/>
      <c r="F6" s="27"/>
      <c r="G6" s="27"/>
      <c r="H6" s="27"/>
      <c r="I6" s="27"/>
      <c r="J6" s="27"/>
      <c r="K6" s="27"/>
      <c r="L6" s="27"/>
    </row>
    <row r="7" spans="1:12" ht="15" customHeight="1" x14ac:dyDescent="0.25">
      <c r="A7" s="28"/>
      <c r="B7" s="27"/>
      <c r="C7" s="27"/>
      <c r="D7" s="27"/>
      <c r="E7" s="27"/>
      <c r="F7" s="27"/>
      <c r="G7" s="27"/>
      <c r="H7" s="27"/>
      <c r="I7" s="27"/>
      <c r="J7" s="27"/>
      <c r="K7" s="27"/>
      <c r="L7" s="27"/>
    </row>
    <row r="8" spans="1:12" ht="15" customHeight="1" x14ac:dyDescent="0.25">
      <c r="A8" s="28"/>
      <c r="B8" s="27"/>
      <c r="C8" s="27"/>
      <c r="D8" s="27"/>
      <c r="E8" s="27"/>
      <c r="F8" s="27"/>
      <c r="G8" s="27"/>
      <c r="H8" s="27"/>
      <c r="I8" s="27"/>
      <c r="J8" s="27"/>
      <c r="K8" s="27"/>
      <c r="L8" s="27"/>
    </row>
    <row r="9" spans="1:12" ht="15" customHeight="1" x14ac:dyDescent="0.25">
      <c r="A9" s="28"/>
      <c r="B9" s="27"/>
      <c r="C9" s="27"/>
      <c r="D9" s="27"/>
      <c r="E9" s="27"/>
      <c r="F9" s="27"/>
      <c r="G9" s="27"/>
      <c r="H9" s="27"/>
      <c r="I9" s="27"/>
      <c r="J9" s="27"/>
      <c r="K9" s="27"/>
      <c r="L9" s="27"/>
    </row>
    <row r="10" spans="1:12" ht="15" customHeight="1" x14ac:dyDescent="0.25">
      <c r="A10" s="28"/>
      <c r="B10" s="27"/>
      <c r="C10" s="27"/>
      <c r="D10" s="27"/>
      <c r="E10" s="27"/>
      <c r="F10" s="27"/>
      <c r="G10" s="27"/>
      <c r="H10" s="27"/>
      <c r="I10" s="27"/>
      <c r="J10" s="27"/>
      <c r="K10" s="27"/>
      <c r="L10" s="27"/>
    </row>
    <row r="11" spans="1:12" ht="15" customHeight="1" x14ac:dyDescent="0.25">
      <c r="A11" s="28"/>
      <c r="B11" s="27"/>
      <c r="C11" s="27"/>
      <c r="D11" s="27"/>
      <c r="E11" s="27"/>
      <c r="F11" s="27"/>
      <c r="G11" s="27"/>
      <c r="H11" s="27"/>
      <c r="I11" s="27"/>
      <c r="J11" s="27"/>
      <c r="K11" s="27"/>
      <c r="L11" s="27"/>
    </row>
    <row r="12" spans="1:12" ht="15" customHeight="1" x14ac:dyDescent="0.25">
      <c r="A12" s="28"/>
      <c r="B12" s="27"/>
      <c r="C12" s="27"/>
      <c r="D12" s="27"/>
      <c r="E12" s="27"/>
      <c r="F12" s="27"/>
      <c r="G12" s="27"/>
      <c r="H12" s="27"/>
      <c r="I12" s="27"/>
      <c r="J12" s="27"/>
      <c r="K12" s="27"/>
      <c r="L12" s="27"/>
    </row>
    <row r="13" spans="1:12" ht="15" customHeight="1" x14ac:dyDescent="0.25">
      <c r="A13" s="28"/>
      <c r="B13" s="27"/>
      <c r="C13" s="27"/>
      <c r="D13" s="27"/>
      <c r="E13" s="27"/>
      <c r="F13" s="27"/>
      <c r="G13" s="27"/>
      <c r="H13" s="27"/>
      <c r="I13" s="27"/>
      <c r="J13" s="27"/>
      <c r="K13" s="27"/>
      <c r="L13" s="27"/>
    </row>
    <row r="14" spans="1:12" ht="15" customHeight="1" x14ac:dyDescent="0.25">
      <c r="A14" s="28"/>
      <c r="B14" s="27"/>
      <c r="C14" s="27"/>
      <c r="D14" s="27"/>
      <c r="E14" s="27"/>
      <c r="F14" s="27"/>
      <c r="G14" s="27"/>
      <c r="H14" s="27"/>
      <c r="I14" s="27"/>
      <c r="J14" s="27"/>
      <c r="K14" s="27"/>
      <c r="L14" s="27"/>
    </row>
    <row r="15" spans="1:12" ht="15" customHeight="1" x14ac:dyDescent="0.25">
      <c r="A15" s="28"/>
      <c r="B15" s="27"/>
      <c r="C15" s="27"/>
      <c r="D15" s="27"/>
      <c r="E15" s="27"/>
      <c r="F15" s="27"/>
      <c r="G15" s="27"/>
      <c r="H15" s="27"/>
      <c r="I15" s="27"/>
      <c r="J15" s="27"/>
      <c r="K15" s="27"/>
      <c r="L15" s="27"/>
    </row>
    <row r="16" spans="1:12" ht="15" customHeight="1" x14ac:dyDescent="0.25">
      <c r="A16" s="28"/>
      <c r="B16" s="27"/>
      <c r="C16" s="27"/>
      <c r="D16" s="27"/>
      <c r="E16" s="27"/>
      <c r="F16" s="27"/>
      <c r="G16" s="27"/>
      <c r="H16" s="27"/>
      <c r="I16" s="27"/>
      <c r="J16" s="27"/>
      <c r="K16" s="27"/>
      <c r="L16" s="27"/>
    </row>
    <row r="17" spans="1:12" ht="15" customHeight="1" x14ac:dyDescent="0.25">
      <c r="A17" s="28"/>
      <c r="B17" s="27"/>
      <c r="C17" s="27"/>
      <c r="D17" s="27"/>
      <c r="E17" s="27"/>
      <c r="F17" s="27"/>
      <c r="G17" s="27"/>
      <c r="H17" s="27"/>
      <c r="I17" s="27"/>
      <c r="J17" s="27"/>
      <c r="K17" s="27"/>
      <c r="L17" s="27"/>
    </row>
    <row r="18" spans="1:12" ht="15" customHeight="1" x14ac:dyDescent="0.25">
      <c r="A18" s="28"/>
      <c r="B18" s="27"/>
      <c r="C18" s="27"/>
      <c r="D18" s="27"/>
      <c r="E18" s="27"/>
      <c r="F18" s="27"/>
      <c r="G18" s="27"/>
      <c r="H18" s="27"/>
      <c r="I18" s="27"/>
      <c r="J18" s="27"/>
      <c r="K18" s="27"/>
      <c r="L18" s="27"/>
    </row>
    <row r="19" spans="1:12" ht="15" customHeight="1" x14ac:dyDescent="0.25">
      <c r="A19" s="28"/>
      <c r="B19" s="27"/>
      <c r="C19" s="27"/>
      <c r="D19" s="27"/>
      <c r="E19" s="27"/>
      <c r="F19" s="27"/>
      <c r="G19" s="27"/>
      <c r="H19" s="27"/>
      <c r="I19" s="27"/>
      <c r="J19" s="27"/>
      <c r="K19" s="27"/>
      <c r="L19" s="27"/>
    </row>
    <row r="20" spans="1:12" ht="15" customHeight="1" x14ac:dyDescent="0.25">
      <c r="A20" s="28"/>
      <c r="B20" s="27"/>
      <c r="C20" s="27"/>
      <c r="D20" s="27"/>
      <c r="E20" s="27"/>
      <c r="F20" s="27"/>
      <c r="G20" s="27"/>
      <c r="H20" s="27"/>
      <c r="I20" s="27"/>
      <c r="J20" s="27"/>
      <c r="K20" s="27"/>
      <c r="L20" s="27"/>
    </row>
    <row r="21" spans="1:12" ht="15" customHeight="1" x14ac:dyDescent="0.25">
      <c r="A21" s="28"/>
      <c r="B21" s="27"/>
      <c r="C21" s="27"/>
      <c r="D21" s="27"/>
      <c r="E21" s="27"/>
      <c r="F21" s="27"/>
      <c r="G21" s="27"/>
      <c r="H21" s="27"/>
      <c r="I21" s="27"/>
      <c r="J21" s="27"/>
      <c r="K21" s="27"/>
      <c r="L21" s="27"/>
    </row>
    <row r="22" spans="1:12" ht="15" customHeight="1" x14ac:dyDescent="0.25">
      <c r="A22" s="28"/>
      <c r="B22" s="27"/>
      <c r="C22" s="27"/>
      <c r="D22" s="27"/>
      <c r="E22" s="27"/>
      <c r="F22" s="27"/>
      <c r="G22" s="27"/>
      <c r="H22" s="27"/>
      <c r="I22" s="27"/>
      <c r="J22" s="27"/>
      <c r="K22" s="27"/>
      <c r="L22" s="27"/>
    </row>
    <row r="23" spans="1:12" ht="15.75" customHeight="1" x14ac:dyDescent="0.25">
      <c r="A23" s="28"/>
      <c r="B23" s="27"/>
      <c r="C23" s="27"/>
      <c r="D23" s="27"/>
      <c r="E23" s="27"/>
      <c r="F23" s="27"/>
      <c r="G23" s="27"/>
      <c r="H23" s="27"/>
      <c r="I23" s="27"/>
      <c r="J23" s="27"/>
      <c r="K23" s="27"/>
      <c r="L23" s="27"/>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AK2"/>
  <sheetViews>
    <sheetView workbookViewId="0">
      <selection activeCell="B21" sqref="B21"/>
    </sheetView>
  </sheetViews>
  <sheetFormatPr defaultRowHeight="15.75" x14ac:dyDescent="0.25"/>
  <cols>
    <col min="1" max="1" width="33" style="93" customWidth="1"/>
    <col min="2" max="2" width="39.140625" style="93" customWidth="1"/>
    <col min="3" max="3" width="25.5703125" style="93" customWidth="1"/>
    <col min="4" max="5" width="35.7109375" style="93" customWidth="1"/>
    <col min="6" max="7" width="21" style="93" customWidth="1"/>
    <col min="8" max="8" width="12.28515625" style="95" customWidth="1"/>
    <col min="9" max="9" width="12.28515625" style="93" bestFit="1" customWidth="1"/>
    <col min="10" max="10" width="24.28515625" style="108" customWidth="1"/>
    <col min="11" max="11" width="33.42578125" style="93" customWidth="1"/>
    <col min="12" max="12" width="36.28515625" style="93" customWidth="1"/>
    <col min="13" max="13" width="19.7109375" style="20" customWidth="1"/>
    <col min="14" max="14" width="10" style="20" customWidth="1"/>
    <col min="15" max="15" width="33.85546875" style="20" customWidth="1"/>
    <col min="16" max="17" width="28.5703125" style="20" customWidth="1"/>
    <col min="18" max="18" width="19.7109375" style="20" customWidth="1"/>
    <col min="19" max="19" width="10" style="20" customWidth="1"/>
    <col min="20" max="20" width="33.85546875" style="20" customWidth="1"/>
    <col min="21" max="22" width="24.5703125" style="93" hidden="1" customWidth="1"/>
    <col min="23" max="23" width="0" style="95" hidden="1" customWidth="1"/>
    <col min="24" max="24" width="23.5703125" style="95" hidden="1" customWidth="1"/>
    <col min="25" max="27" width="11.42578125" style="93" hidden="1" customWidth="1"/>
    <col min="28" max="28" width="11.85546875" style="93" hidden="1" customWidth="1"/>
    <col min="29" max="29" width="0" style="93" hidden="1" customWidth="1"/>
    <col min="30" max="30" width="15.85546875" style="93" hidden="1" customWidth="1"/>
    <col min="31" max="31" width="27.85546875" style="93" hidden="1" customWidth="1"/>
    <col min="32" max="32" width="23.28515625" style="93" hidden="1" customWidth="1"/>
    <col min="33" max="33" width="16" style="93" hidden="1" customWidth="1"/>
    <col min="34" max="34" width="0" style="93" hidden="1" customWidth="1"/>
    <col min="35" max="35" width="16" style="93" hidden="1" customWidth="1"/>
    <col min="36" max="36" width="24.140625" style="93" hidden="1" customWidth="1"/>
    <col min="37" max="16384" width="9.140625" style="93"/>
  </cols>
  <sheetData>
    <row r="1" spans="1:36" ht="66.75" customHeight="1" x14ac:dyDescent="0.25">
      <c r="A1" s="32" t="s">
        <v>4405</v>
      </c>
      <c r="B1" s="32" t="s">
        <v>4406</v>
      </c>
      <c r="C1" s="32" t="s">
        <v>4407</v>
      </c>
      <c r="D1" s="32" t="s">
        <v>112</v>
      </c>
      <c r="E1" s="32" t="s">
        <v>113</v>
      </c>
      <c r="F1" s="32" t="s">
        <v>105</v>
      </c>
      <c r="G1" s="32" t="s">
        <v>15</v>
      </c>
      <c r="H1" s="96" t="s">
        <v>111</v>
      </c>
      <c r="I1" s="32" t="s">
        <v>108</v>
      </c>
      <c r="J1" s="96" t="s">
        <v>14</v>
      </c>
      <c r="K1" s="32" t="s">
        <v>10</v>
      </c>
      <c r="L1" s="32" t="s">
        <v>6</v>
      </c>
      <c r="M1" s="33" t="s">
        <v>8</v>
      </c>
      <c r="N1" s="33" t="s">
        <v>102</v>
      </c>
      <c r="O1" s="32" t="s">
        <v>9</v>
      </c>
      <c r="P1" s="32" t="s">
        <v>4425</v>
      </c>
      <c r="Q1" s="32" t="s">
        <v>6</v>
      </c>
      <c r="R1" s="33" t="s">
        <v>8</v>
      </c>
      <c r="S1" s="33" t="s">
        <v>102</v>
      </c>
      <c r="T1" s="32" t="s">
        <v>9</v>
      </c>
      <c r="U1" s="32" t="s">
        <v>109</v>
      </c>
      <c r="V1" s="32" t="s">
        <v>110</v>
      </c>
      <c r="W1" s="96" t="s">
        <v>0</v>
      </c>
      <c r="X1" s="96" t="s">
        <v>7</v>
      </c>
      <c r="Y1" s="32" t="s">
        <v>119</v>
      </c>
      <c r="Z1" s="32" t="s">
        <v>120</v>
      </c>
      <c r="AA1" s="32" t="s">
        <v>121</v>
      </c>
      <c r="AB1" s="32" t="s">
        <v>122</v>
      </c>
      <c r="AC1" s="32" t="s">
        <v>123</v>
      </c>
      <c r="AD1" s="53" t="s">
        <v>124</v>
      </c>
      <c r="AE1" s="53" t="s">
        <v>125</v>
      </c>
      <c r="AF1" s="53" t="s">
        <v>126</v>
      </c>
      <c r="AG1" s="53" t="s">
        <v>127</v>
      </c>
      <c r="AH1" s="53" t="s">
        <v>128</v>
      </c>
      <c r="AI1" s="53" t="s">
        <v>129</v>
      </c>
      <c r="AJ1" s="53" t="s">
        <v>130</v>
      </c>
    </row>
    <row r="2" spans="1:36" s="8" customFormat="1" ht="79.5" customHeight="1" x14ac:dyDescent="0.25">
      <c r="A2" s="110"/>
      <c r="B2" s="111"/>
      <c r="C2" s="14"/>
      <c r="D2" s="112"/>
      <c r="E2" s="102"/>
      <c r="F2" s="112"/>
      <c r="G2" s="110"/>
      <c r="H2" s="113"/>
      <c r="I2" s="113"/>
      <c r="J2" s="101" t="s">
        <v>4404</v>
      </c>
      <c r="K2" s="110"/>
      <c r="L2" s="110"/>
      <c r="M2" s="114"/>
      <c r="N2" s="102"/>
      <c r="O2" s="110"/>
      <c r="P2" s="14"/>
      <c r="Q2" s="14"/>
      <c r="R2" s="14"/>
      <c r="S2" s="14"/>
      <c r="T2" s="14"/>
      <c r="U2" s="16"/>
      <c r="V2" s="16"/>
      <c r="W2" s="31">
        <v>99</v>
      </c>
      <c r="X2" s="94" t="e">
        <f>VLOOKUP($W2,#REF!,2,FALSE)</f>
        <v>#REF!</v>
      </c>
      <c r="Y2" s="94" t="e">
        <f>VLOOKUP($W2,#REF!,3,FALSE)</f>
        <v>#REF!</v>
      </c>
      <c r="Z2" s="94" t="e">
        <f>VLOOKUP($W2,#REF!,4,FALSE)</f>
        <v>#REF!</v>
      </c>
      <c r="AA2" s="94" t="e">
        <f>VLOOKUP($W2,#REF!,5,FALSE)</f>
        <v>#REF!</v>
      </c>
      <c r="AB2" s="94" t="e">
        <f>VLOOKUP($W2,#REF!,6,FALSE)</f>
        <v>#REF!</v>
      </c>
      <c r="AC2" s="94" t="e">
        <f>VLOOKUP($W2,#REF!,7,FALSE)</f>
        <v>#REF!</v>
      </c>
      <c r="AD2" s="94" t="e">
        <f>VLOOKUP($W2,#REF!,8,FALSE)</f>
        <v>#REF!</v>
      </c>
      <c r="AE2" s="100" t="e">
        <f>VLOOKUP($W2,#REF!,9,FALSE)</f>
        <v>#REF!</v>
      </c>
      <c r="AF2" s="100" t="e">
        <f>VLOOKUP($W2,#REF!,10,FALSE)</f>
        <v>#REF!</v>
      </c>
      <c r="AG2" s="94" t="e">
        <f>VLOOKUP($W2,#REF!,11,FALSE)</f>
        <v>#REF!</v>
      </c>
      <c r="AH2" s="31"/>
      <c r="AI2" s="100" t="e">
        <f>VLOOKUP($W2,#REF!,10,FALSE)</f>
        <v>#REF!</v>
      </c>
      <c r="AJ2" s="100" t="e">
        <f>VLOOKUP($W2,#REF!,13,FALSE)</f>
        <v>#REF!</v>
      </c>
    </row>
  </sheetData>
  <sheetProtection formatColumns="0" formatRows="0" sort="0"/>
  <conditionalFormatting sqref="V2">
    <cfRule type="containsErrors" dxfId="11" priority="3">
      <formula>ISERROR(V2)</formula>
    </cfRule>
  </conditionalFormatting>
  <conditionalFormatting sqref="U2">
    <cfRule type="containsErrors" dxfId="10" priority="4">
      <formula>ISERROR(U2)</formula>
    </cfRule>
  </conditionalFormatting>
  <conditionalFormatting sqref="X2:AJ2">
    <cfRule type="containsErrors" dxfId="9" priority="2">
      <formula>ISERROR(X2)</formula>
    </cfRule>
  </conditionalFormatting>
  <conditionalFormatting sqref="G2">
    <cfRule type="containsErrors" dxfId="8" priority="1">
      <formula>ISERROR(G2)</formula>
    </cfRule>
  </conditionalFormatting>
  <dataValidations xWindow="879" yWindow="292" count="30">
    <dataValidation allowBlank="1" showInputMessage="1" promptTitle="Contact Email" prompt="Email of main contact person for ETP System for this location" sqref="O1 T1" xr:uid="{00000000-0002-0000-0300-000000000000}"/>
    <dataValidation allowBlank="1" showInputMessage="1" promptTitle="Contact Phone - Extension" prompt="Phone extension, if applicable._x000a__x000a_Numbers only._x000a__x000a_Example:_x000a_0012" sqref="N1 S1" xr:uid="{00000000-0002-0000-0300-000001000000}"/>
    <dataValidation allowBlank="1" showInputMessage="1" promptTitle="Contact Person" prompt="Name of main contact person for ETP System for provider" sqref="K1" xr:uid="{00000000-0002-0000-0300-000002000000}"/>
    <dataValidation allowBlank="1" showInputMessage="1" promptTitle="Contact Job Title" prompt="Role of main contact person for ETP System for provider" sqref="L1 Q1" xr:uid="{00000000-0002-0000-0300-000003000000}"/>
    <dataValidation allowBlank="1" showInputMessage="1" showErrorMessage="1" promptTitle="Institution Type" prompt="_x000a_" sqref="J1" xr:uid="{00000000-0002-0000-0300-000004000000}"/>
    <dataValidation allowBlank="1" showInputMessage="1" promptTitle="Local Board Name" prompt="Board name assigned to WDA number" sqref="X1" xr:uid="{00000000-0002-0000-0300-000005000000}"/>
    <dataValidation allowBlank="1" showInputMessage="1" promptTitle="Workforce Development Area (WDA)" prompt="By default, all registered Apprenticeships are assigned to Texas Workforce Commission offices (99)._x000a__x000a_Do not change." sqref="W1" xr:uid="{00000000-0002-0000-0300-000006000000}"/>
    <dataValidation allowBlank="1" showInputMessage="1" promptTitle="Sponsor Web Address" prompt="Complete web address for sponsor/training site as applicable._x000a__x000a_May be left blank if no web presence." sqref="C1" xr:uid="{00000000-0002-0000-0300-000007000000}"/>
    <dataValidation allowBlank="1" showInputMessage="1" promptTitle="Sponsor Description" prompt="Short description of Institution/System. _x000a__x000a__x000a_This must not exceed 500 characters in length" sqref="B1" xr:uid="{00000000-0002-0000-0300-000008000000}"/>
    <dataValidation allowBlank="1" showInputMessage="1" showErrorMessage="1" promptTitle="Back-up Contact Email" prompt="Email of back-up contact person for ETP System for this location" sqref="W1:X1" xr:uid="{00000000-0002-0000-0300-000009000000}"/>
    <dataValidation allowBlank="1" showInputMessage="1" promptTitle="Board Zip Code" sqref="AC1" xr:uid="{00000000-0002-0000-0300-00000A000000}"/>
    <dataValidation allowBlank="1" showInputMessage="1" promptTitle="Sponsor Name" prompt="Name of Registered Apprenticeship Sponsor._x000a__x000a_" sqref="A1" xr:uid="{00000000-0002-0000-0300-00000B000000}"/>
    <dataValidation allowBlank="1" showInputMessage="1" promptTitle="Main Address 1" prompt="Main location address. Street number and name" sqref="D1" xr:uid="{00000000-0002-0000-0300-00000C000000}"/>
    <dataValidation allowBlank="1" showInputMessage="1" promptTitle="Main Address 2" prompt="Main address suite or building number if applicable._x000a__x000a_P.O. Boxes are not allowed." sqref="E1" xr:uid="{00000000-0002-0000-0300-00000D000000}"/>
    <dataValidation allowBlank="1" showInputMessage="1" promptTitle="Provider Main Address - City" prompt="City location of provider" sqref="F1" xr:uid="{00000000-0002-0000-0300-00000E000000}"/>
    <dataValidation allowBlank="1" showInputMessage="1" promptTitle="Provider Main Address - State" prompt="Provider State location. _x000a_" sqref="H1" xr:uid="{00000000-0002-0000-0300-00000F000000}"/>
    <dataValidation allowBlank="1" showInputMessage="1" promptTitle="Provider Main Address - Zip Code" prompt="Main location zip code. _x000a__x000a_5 digit only. Do not include addition 4-digit location code" sqref="I1" xr:uid="{00000000-0002-0000-0300-000010000000}"/>
    <dataValidation allowBlank="1" showInputMessage="1" promptTitle="Contact Phone" prompt="Phone number of main contact person for ETP System for provider._x000a_Extension should not be included here._x000a__x000a_Numbers only._x000a__x000a_Example:_x000a_5124634446" sqref="M1" xr:uid="{00000000-0002-0000-0300-000011000000}"/>
    <dataValidation allowBlank="1" showInputMessage="1" showErrorMessage="1" promptTitle="THECB ID" prompt="Federal SChool Code, if applicable." sqref="U1" xr:uid="{00000000-0002-0000-0300-000012000000}"/>
    <dataValidation allowBlank="1" showInputMessage="1" showErrorMessage="1" promptTitle="TEA ID" prompt="SChool Code for primary school, if applicable." sqref="V1" xr:uid="{00000000-0002-0000-0300-000013000000}"/>
    <dataValidation allowBlank="1" promptTitle="Board Address" sqref="Y1" xr:uid="{00000000-0002-0000-0300-000015000000}"/>
    <dataValidation allowBlank="1" promptTitle="Board Address" prompt="Suite or building number" sqref="Z1" xr:uid="{00000000-0002-0000-0300-000016000000}"/>
    <dataValidation allowBlank="1" promptTitle="Board City" sqref="AA1" xr:uid="{00000000-0002-0000-0300-000017000000}"/>
    <dataValidation allowBlank="1" promptTitle="Board State" prompt="Texas" sqref="AB1" xr:uid="{00000000-0002-0000-0300-000018000000}"/>
    <dataValidation allowBlank="1" showInputMessage="1" showErrorMessage="1" promptTitle="Main phone number for Board " sqref="AD1" xr:uid="{00000000-0002-0000-0300-000019000000}"/>
    <dataValidation allowBlank="1" showInputMessage="1" showErrorMessage="1" promptTitle="Board Web Address" sqref="AE1" xr:uid="{00000000-0002-0000-0300-00001A000000}"/>
    <dataValidation allowBlank="1" showInputMessage="1" showErrorMessage="1" promptTitle="Board Contact" sqref="AF1" xr:uid="{00000000-0002-0000-0300-00001B000000}"/>
    <dataValidation allowBlank="1" showInputMessage="1" promptTitle="Training County" prompt="County where training takes place" sqref="G1" xr:uid="{00000000-0002-0000-0300-00001C000000}"/>
    <dataValidation allowBlank="1" showInputMessage="1" promptTitle="Contact Person" prompt="Name of Additional contact person for Sponsor" sqref="P1" xr:uid="{00000000-0002-0000-0300-00001D000000}"/>
    <dataValidation allowBlank="1" showInputMessage="1" promptTitle="Contact Phone" prompt="Phone number of additional contact person._x000a__x000a_Extension should not be included here._x000a__x000a_Numbers only._x000a__x000a_Example:_x000a_5124634446" sqref="R1" xr:uid="{00000000-0002-0000-0300-00001E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879" yWindow="292" count="4">
        <x14:dataValidation type="list" allowBlank="1" showInputMessage="1" showErrorMessage="1" xr:uid="{00000000-0002-0000-0300-00001F000000}">
          <x14:formula1>
            <xm:f>'Reference Tables'!$G$3:$G$57</xm:f>
          </x14:formula1>
          <xm:sqref>H2</xm:sqref>
        </x14:dataValidation>
        <x14:dataValidation type="list" allowBlank="1" showInputMessage="1" showErrorMessage="1" xr:uid="{00000000-0002-0000-0300-000020000000}">
          <x14:formula1>
            <xm:f>'Reference Tables'!$P$3:$P$10</xm:f>
          </x14:formula1>
          <xm:sqref>J2</xm:sqref>
        </x14:dataValidation>
        <x14:dataValidation type="list" allowBlank="1" showInputMessage="1" showErrorMessage="1" xr:uid="{00000000-0002-0000-0300-000021000000}">
          <x14:formula1>
            <xm:f>'Reference Tables'!$M$3:$M$31</xm:f>
          </x14:formula1>
          <xm:sqref>W2</xm:sqref>
        </x14:dataValidation>
        <x14:dataValidation type="list" allowBlank="1" showInputMessage="1" showErrorMessage="1" xr:uid="{00000000-0002-0000-0300-000022000000}">
          <x14:formula1>
            <xm:f>'Reference Tables'!$J$3:$J$260</xm:f>
          </x14:formula1>
          <xm:sqref>G2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00B0F0"/>
  </sheetPr>
  <dimension ref="A1:V13"/>
  <sheetViews>
    <sheetView showGridLines="0" zoomScaleNormal="100" workbookViewId="0">
      <pane ySplit="1" topLeftCell="A2" activePane="bottomLeft" state="frozen"/>
      <selection activeCell="D10" sqref="D10"/>
      <selection pane="bottomLeft" activeCell="D14" sqref="D14"/>
    </sheetView>
  </sheetViews>
  <sheetFormatPr defaultColWidth="9.140625" defaultRowHeight="15" x14ac:dyDescent="0.2"/>
  <cols>
    <col min="1" max="1" width="31" style="20" customWidth="1"/>
    <col min="2" max="2" width="10.140625" style="19" customWidth="1"/>
    <col min="3" max="3" width="10.140625" style="19" hidden="1" customWidth="1"/>
    <col min="4" max="4" width="30.42578125" style="20" customWidth="1"/>
    <col min="5" max="5" width="19.42578125" style="20" customWidth="1"/>
    <col min="6" max="6" width="18.7109375" style="20" customWidth="1"/>
    <col min="7" max="7" width="7.140625" style="20" customWidth="1"/>
    <col min="8" max="8" width="10.5703125" style="20" customWidth="1"/>
    <col min="9" max="9" width="18.7109375" style="20" customWidth="1"/>
    <col min="10" max="10" width="23.28515625" style="20" customWidth="1"/>
    <col min="11" max="11" width="25" style="20" customWidth="1"/>
    <col min="12" max="12" width="19.7109375" style="21" bestFit="1" customWidth="1"/>
    <col min="13" max="13" width="12.28515625" style="36" customWidth="1"/>
    <col min="14" max="14" width="31.42578125" style="20" customWidth="1"/>
    <col min="15" max="15" width="21.140625" style="20" customWidth="1"/>
    <col min="16" max="16" width="24.140625" style="20" customWidth="1"/>
    <col min="17" max="17" width="19.7109375" style="21" bestFit="1" customWidth="1"/>
    <col min="18" max="18" width="12.28515625" style="36" customWidth="1"/>
    <col min="19" max="19" width="30.85546875" style="20" bestFit="1" customWidth="1"/>
    <col min="20" max="22" width="14.7109375" style="20" customWidth="1"/>
    <col min="23" max="16384" width="9.140625" style="20"/>
  </cols>
  <sheetData>
    <row r="1" spans="1:22" s="17" customFormat="1" ht="59.25" customHeight="1" x14ac:dyDescent="0.25">
      <c r="A1" s="32" t="s">
        <v>4409</v>
      </c>
      <c r="B1" s="32" t="s">
        <v>4410</v>
      </c>
      <c r="C1" s="32" t="s">
        <v>6403</v>
      </c>
      <c r="D1" s="32" t="s">
        <v>103</v>
      </c>
      <c r="E1" s="32" t="s">
        <v>104</v>
      </c>
      <c r="F1" s="32" t="s">
        <v>105</v>
      </c>
      <c r="G1" s="32" t="s">
        <v>106</v>
      </c>
      <c r="H1" s="32" t="s">
        <v>108</v>
      </c>
      <c r="I1" s="32" t="s">
        <v>15</v>
      </c>
      <c r="J1" s="32" t="s">
        <v>11</v>
      </c>
      <c r="K1" s="32" t="s">
        <v>6</v>
      </c>
      <c r="L1" s="33" t="s">
        <v>8</v>
      </c>
      <c r="M1" s="34" t="s">
        <v>102</v>
      </c>
      <c r="N1" s="32" t="s">
        <v>9</v>
      </c>
      <c r="O1" s="32" t="s">
        <v>12</v>
      </c>
      <c r="P1" s="32" t="s">
        <v>6</v>
      </c>
      <c r="Q1" s="33" t="s">
        <v>8</v>
      </c>
      <c r="R1" s="34" t="s">
        <v>102</v>
      </c>
      <c r="S1" s="32" t="s">
        <v>9</v>
      </c>
      <c r="T1" s="33" t="s">
        <v>6404</v>
      </c>
      <c r="U1" s="34" t="s">
        <v>6405</v>
      </c>
      <c r="V1" s="32" t="s">
        <v>6406</v>
      </c>
    </row>
    <row r="2" spans="1:22" s="18" customFormat="1" ht="12.75" x14ac:dyDescent="0.25">
      <c r="A2" s="115"/>
      <c r="B2" s="92">
        <v>1</v>
      </c>
      <c r="C2" s="92">
        <f>A2</f>
        <v>0</v>
      </c>
      <c r="D2" s="110"/>
      <c r="E2" s="14"/>
      <c r="F2" s="110"/>
      <c r="G2" s="109"/>
      <c r="H2" s="109"/>
      <c r="I2" s="110"/>
      <c r="J2" s="14"/>
      <c r="K2" s="14"/>
      <c r="L2" s="15"/>
      <c r="M2" s="35"/>
      <c r="N2" s="14"/>
      <c r="O2" s="14"/>
      <c r="P2" s="14"/>
      <c r="Q2" s="15"/>
      <c r="R2" s="35"/>
      <c r="S2" s="14"/>
      <c r="T2" s="15"/>
      <c r="U2" s="35"/>
      <c r="V2" s="14"/>
    </row>
    <row r="3" spans="1:22" s="18" customFormat="1" ht="12.75" x14ac:dyDescent="0.25">
      <c r="A3" s="13"/>
      <c r="B3" s="92">
        <v>2</v>
      </c>
      <c r="C3" s="92">
        <f t="shared" ref="C3:C11" si="0">A3</f>
        <v>0</v>
      </c>
      <c r="D3" s="14"/>
      <c r="E3" s="14"/>
      <c r="F3" s="14"/>
      <c r="G3" s="16"/>
      <c r="H3" s="16"/>
      <c r="I3" s="14"/>
      <c r="J3" s="14"/>
      <c r="K3" s="14"/>
      <c r="L3" s="15"/>
      <c r="M3" s="35"/>
      <c r="N3" s="14"/>
      <c r="O3" s="14"/>
      <c r="P3" s="14"/>
      <c r="Q3" s="15"/>
      <c r="R3" s="35"/>
      <c r="S3" s="14"/>
      <c r="T3" s="15"/>
      <c r="U3" s="35"/>
      <c r="V3" s="14"/>
    </row>
    <row r="4" spans="1:22" s="18" customFormat="1" ht="12.75" x14ac:dyDescent="0.25">
      <c r="A4" s="13"/>
      <c r="B4" s="92">
        <v>3</v>
      </c>
      <c r="C4" s="92">
        <f t="shared" si="0"/>
        <v>0</v>
      </c>
      <c r="D4" s="14"/>
      <c r="E4" s="14"/>
      <c r="F4" s="14"/>
      <c r="G4" s="16"/>
      <c r="H4" s="16"/>
      <c r="I4" s="14"/>
      <c r="J4" s="14"/>
      <c r="K4" s="14"/>
      <c r="L4" s="15"/>
      <c r="M4" s="35"/>
      <c r="N4" s="14"/>
      <c r="O4" s="14"/>
      <c r="P4" s="14"/>
      <c r="Q4" s="15"/>
      <c r="R4" s="35"/>
      <c r="S4" s="14"/>
      <c r="T4" s="15"/>
      <c r="U4" s="35"/>
      <c r="V4" s="14"/>
    </row>
    <row r="5" spans="1:22" s="18" customFormat="1" ht="12.75" x14ac:dyDescent="0.25">
      <c r="A5" s="13"/>
      <c r="B5" s="92">
        <v>4</v>
      </c>
      <c r="C5" s="92">
        <f t="shared" si="0"/>
        <v>0</v>
      </c>
      <c r="D5" s="14"/>
      <c r="E5" s="14"/>
      <c r="F5" s="14"/>
      <c r="G5" s="16"/>
      <c r="H5" s="16"/>
      <c r="I5" s="14"/>
      <c r="J5" s="14"/>
      <c r="K5" s="14"/>
      <c r="L5" s="15"/>
      <c r="M5" s="35"/>
      <c r="N5" s="14"/>
      <c r="O5" s="14"/>
      <c r="P5" s="14"/>
      <c r="Q5" s="15"/>
      <c r="R5" s="35"/>
      <c r="S5" s="14"/>
      <c r="T5" s="15"/>
      <c r="U5" s="35"/>
      <c r="V5" s="14"/>
    </row>
    <row r="6" spans="1:22" s="18" customFormat="1" ht="12.75" x14ac:dyDescent="0.25">
      <c r="A6" s="13"/>
      <c r="B6" s="92">
        <v>5</v>
      </c>
      <c r="C6" s="92">
        <f t="shared" si="0"/>
        <v>0</v>
      </c>
      <c r="D6" s="14"/>
      <c r="E6" s="14"/>
      <c r="F6" s="14"/>
      <c r="G6" s="16"/>
      <c r="H6" s="16"/>
      <c r="I6" s="14"/>
      <c r="J6" s="14"/>
      <c r="K6" s="14"/>
      <c r="L6" s="15"/>
      <c r="M6" s="35"/>
      <c r="N6" s="14"/>
      <c r="O6" s="14"/>
      <c r="P6" s="14"/>
      <c r="Q6" s="15"/>
      <c r="R6" s="35"/>
      <c r="S6" s="14"/>
      <c r="T6" s="15"/>
      <c r="U6" s="35"/>
      <c r="V6" s="14"/>
    </row>
    <row r="7" spans="1:22" s="18" customFormat="1" ht="12.75" x14ac:dyDescent="0.25">
      <c r="A7" s="13"/>
      <c r="B7" s="92">
        <v>6</v>
      </c>
      <c r="C7" s="92">
        <f t="shared" si="0"/>
        <v>0</v>
      </c>
      <c r="D7" s="14"/>
      <c r="E7" s="14"/>
      <c r="F7" s="14"/>
      <c r="G7" s="16"/>
      <c r="H7" s="16"/>
      <c r="I7" s="14"/>
      <c r="J7" s="14"/>
      <c r="K7" s="14"/>
      <c r="L7" s="15"/>
      <c r="M7" s="35"/>
      <c r="N7" s="14"/>
      <c r="O7" s="14"/>
      <c r="P7" s="14"/>
      <c r="Q7" s="15"/>
      <c r="R7" s="35"/>
      <c r="S7" s="14"/>
      <c r="T7" s="15"/>
      <c r="U7" s="35"/>
      <c r="V7" s="14"/>
    </row>
    <row r="8" spans="1:22" s="18" customFormat="1" ht="12.75" x14ac:dyDescent="0.25">
      <c r="A8" s="13"/>
      <c r="B8" s="92">
        <v>7</v>
      </c>
      <c r="C8" s="92">
        <f t="shared" si="0"/>
        <v>0</v>
      </c>
      <c r="D8" s="14"/>
      <c r="E8" s="14"/>
      <c r="F8" s="14"/>
      <c r="G8" s="16"/>
      <c r="H8" s="16"/>
      <c r="I8" s="14"/>
      <c r="J8" s="14"/>
      <c r="K8" s="14"/>
      <c r="L8" s="15"/>
      <c r="M8" s="35"/>
      <c r="N8" s="14"/>
      <c r="O8" s="14"/>
      <c r="P8" s="14"/>
      <c r="Q8" s="15"/>
      <c r="R8" s="35"/>
      <c r="S8" s="14"/>
      <c r="T8" s="15"/>
      <c r="U8" s="35"/>
      <c r="V8" s="14"/>
    </row>
    <row r="9" spans="1:22" s="18" customFormat="1" ht="12.75" x14ac:dyDescent="0.25">
      <c r="A9" s="13"/>
      <c r="B9" s="92">
        <v>8</v>
      </c>
      <c r="C9" s="92">
        <f t="shared" si="0"/>
        <v>0</v>
      </c>
      <c r="D9" s="14"/>
      <c r="E9" s="14"/>
      <c r="F9" s="14"/>
      <c r="G9" s="16"/>
      <c r="H9" s="16"/>
      <c r="I9" s="14"/>
      <c r="J9" s="14"/>
      <c r="K9" s="14"/>
      <c r="L9" s="15"/>
      <c r="M9" s="35"/>
      <c r="N9" s="14"/>
      <c r="O9" s="14"/>
      <c r="P9" s="14"/>
      <c r="Q9" s="15"/>
      <c r="R9" s="35"/>
      <c r="S9" s="14"/>
      <c r="T9" s="15"/>
      <c r="U9" s="35"/>
      <c r="V9" s="14"/>
    </row>
    <row r="10" spans="1:22" s="18" customFormat="1" ht="12.75" x14ac:dyDescent="0.25">
      <c r="A10" s="13"/>
      <c r="B10" s="92">
        <v>9</v>
      </c>
      <c r="C10" s="92">
        <f t="shared" si="0"/>
        <v>0</v>
      </c>
      <c r="D10" s="14"/>
      <c r="E10" s="14"/>
      <c r="F10" s="14"/>
      <c r="G10" s="16"/>
      <c r="H10" s="16"/>
      <c r="I10" s="14"/>
      <c r="J10" s="14"/>
      <c r="K10" s="14"/>
      <c r="L10" s="15"/>
      <c r="M10" s="35"/>
      <c r="N10" s="14"/>
      <c r="O10" s="14"/>
      <c r="P10" s="14"/>
      <c r="Q10" s="15"/>
      <c r="R10" s="35"/>
      <c r="S10" s="14"/>
      <c r="T10" s="15"/>
      <c r="U10" s="35"/>
      <c r="V10" s="14"/>
    </row>
    <row r="11" spans="1:22" s="18" customFormat="1" ht="12.75" x14ac:dyDescent="0.25">
      <c r="A11" s="13"/>
      <c r="B11" s="92">
        <v>10</v>
      </c>
      <c r="C11" s="92">
        <f t="shared" si="0"/>
        <v>0</v>
      </c>
      <c r="D11" s="14"/>
      <c r="E11" s="14"/>
      <c r="F11" s="14"/>
      <c r="G11" s="16"/>
      <c r="H11" s="16"/>
      <c r="I11" s="14"/>
      <c r="J11" s="14"/>
      <c r="K11" s="14"/>
      <c r="L11" s="15"/>
      <c r="M11" s="35"/>
      <c r="N11" s="14"/>
      <c r="O11" s="14"/>
      <c r="P11" s="14"/>
      <c r="Q11" s="15"/>
      <c r="R11" s="35"/>
      <c r="S11" s="14"/>
      <c r="T11" s="15"/>
      <c r="U11" s="35"/>
      <c r="V11" s="14"/>
    </row>
    <row r="13" spans="1:22" ht="13.5" customHeight="1" x14ac:dyDescent="0.2"/>
  </sheetData>
  <sheetProtection formatColumns="0" formatRows="0" sort="0" autoFilter="0"/>
  <conditionalFormatting sqref="A2:S11">
    <cfRule type="containsErrors" dxfId="7" priority="6">
      <formula>ISERROR(A2)</formula>
    </cfRule>
  </conditionalFormatting>
  <conditionalFormatting sqref="T2:V11">
    <cfRule type="containsErrors" dxfId="6" priority="1">
      <formula>ISERROR(T2)</formula>
    </cfRule>
  </conditionalFormatting>
  <dataValidations count="18">
    <dataValidation allowBlank="1" showInputMessage="1" showErrorMessage="1" promptTitle="Campus Address - Zip Code" prompt="5-digit zip code for campus._x000a__x000a_4-digit location codes will not be included" sqref="H1" xr:uid="{00000000-0002-0000-0400-000000000000}"/>
    <dataValidation allowBlank="1" showInputMessage="1" promptTitle="Training County" prompt="County where training takes place" sqref="I1" xr:uid="{00000000-0002-0000-0400-000001000000}"/>
    <dataValidation allowBlank="1" showInputMessage="1" promptTitle="Training location Contact Name" prompt="Name of training site contact person for ETP System" sqref="J1" xr:uid="{00000000-0002-0000-0400-000002000000}"/>
    <dataValidation allowBlank="1" showInputMessage="1" promptTitle="Training Site Contact Title" prompt="Role of training site contact person for ETP System" sqref="K1" xr:uid="{00000000-0002-0000-0400-000003000000}"/>
    <dataValidation allowBlank="1" showInputMessage="1" showErrorMessage="1" promptTitle="Training Contact Phone Extension" prompt="Phone extension if applicable._x000a__x000a_Numbers only._x000a__x000a_Example:_x000a_0012" sqref="M1" xr:uid="{00000000-0002-0000-0400-000004000000}"/>
    <dataValidation allowBlank="1" showInputMessage="1" promptTitle="Training Site Contact Email" prompt="Email of training site contact person for ETP System" sqref="N1" xr:uid="{00000000-0002-0000-0400-000005000000}"/>
    <dataValidation allowBlank="1" showInputMessage="1" promptTitle="Back-up Contact" prompt="Name of back-up contact person for ETP System for this location" sqref="O1" xr:uid="{00000000-0002-0000-0400-000006000000}"/>
    <dataValidation allowBlank="1" showInputMessage="1" promptTitle="Back-up Contact Title" prompt="Role of back-up contact person for ETP System for this location_x000a_" sqref="P1" xr:uid="{00000000-0002-0000-0400-000007000000}"/>
    <dataValidation allowBlank="1" showInputMessage="1" showErrorMessage="1" promptTitle="Back-up Contact Phone Extension" prompt="Phone number of back-up contact person for ETP System for Extension, if applicable._x000a__x000a_Numbers only._x000a__x000a_Example:_x000a_0012" sqref="R1" xr:uid="{00000000-0002-0000-0400-000008000000}"/>
    <dataValidation allowBlank="1" showInputMessage="1" showErrorMessage="1" promptTitle="Back-up Contact Email" prompt="Email of back-up contact person for ETP System for this location" sqref="S1" xr:uid="{00000000-0002-0000-0400-000009000000}"/>
    <dataValidation allowBlank="1" showInputMessage="1" promptTitle="Training Location ID - required" prompt="Permanent number will be assigned following approval" sqref="B1:C1" xr:uid="{00000000-0002-0000-0400-00000A000000}"/>
    <dataValidation allowBlank="1" showInputMessage="1" showErrorMessage="1" promptTitle="Training Location Name" prompt="Name of specific location._x000a__x000a_May be same as sponsor._x000a_" sqref="A1:C1" xr:uid="{00000000-0002-0000-0400-00000B000000}"/>
    <dataValidation allowBlank="1" showInputMessage="1" showErrorMessage="1" promptTitle="Training Address" prompt="Street number and name of training site address._x000a_" sqref="D1" xr:uid="{00000000-0002-0000-0400-00000C000000}"/>
    <dataValidation allowBlank="1" showInputMessage="1" showErrorMessage="1" promptTitle="Training Address - 2" prompt="Suite and building number, if applicable." sqref="E1" xr:uid="{00000000-0002-0000-0400-00000D000000}"/>
    <dataValidation allowBlank="1" showInputMessage="1" showErrorMessage="1" promptTitle="Training Site Address - City" prompt="City of training location" sqref="F1" xr:uid="{00000000-0002-0000-0400-00000E000000}"/>
    <dataValidation allowBlank="1" showInputMessage="1" showErrorMessage="1" promptTitle="Training Address - State" prompt="Must be Texas" sqref="G1" xr:uid="{00000000-0002-0000-0400-00000F000000}"/>
    <dataValidation allowBlank="1" showInputMessage="1" showErrorMessage="1" promptTitle="Training Site Contact Phone" prompt="Phone number of training site contact person for ETP System._x000a__x000a_Numbers only._x000a__x000a_Example:_x000a_5124634446" sqref="L1" xr:uid="{00000000-0002-0000-0400-000010000000}"/>
    <dataValidation allowBlank="1" showInputMessage="1" showErrorMessage="1" promptTitle="Back-up Contact Phone" prompt="Phone number of back-up contact person for ETP System for this location._x000a__x000a_Numbers only._x000a__x000a_Example:_x000a_5124634446" sqref="Q1" xr:uid="{00000000-0002-0000-0400-000011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12000000}">
          <x14:formula1>
            <xm:f>'Reference Tables'!$G$3:$G$57</xm:f>
          </x14:formula1>
          <xm:sqref>G2:G11</xm:sqref>
        </x14:dataValidation>
        <x14:dataValidation type="list" allowBlank="1" showInputMessage="1" showErrorMessage="1" xr:uid="{00000000-0002-0000-0400-000013000000}">
          <x14:formula1>
            <xm:f>'Reference Tables'!$J$3:$J$260</xm:f>
          </x14:formula1>
          <xm:sqref>I2:I11</xm:sqref>
        </x14:dataValidation>
        <x14:dataValidation type="list" allowBlank="1" showInputMessage="1" showErrorMessage="1" xr:uid="{00000000-0002-0000-0400-000014000000}">
          <x14:formula1>
            <xm:f>'Reference Tables'!$V$3:$V$4</xm:f>
          </x14:formula1>
          <xm:sqref>T2:V11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00B0F0"/>
  </sheetPr>
  <dimension ref="A1:AA16"/>
  <sheetViews>
    <sheetView showGridLines="0" zoomScaleNormal="100" zoomScaleSheetLayoutView="85" workbookViewId="0">
      <pane ySplit="1" topLeftCell="A2" activePane="bottomLeft" state="frozen"/>
      <selection activeCell="D10" sqref="D10"/>
      <selection pane="bottomLeft" activeCell="D1" sqref="D1"/>
    </sheetView>
  </sheetViews>
  <sheetFormatPr defaultColWidth="9.140625" defaultRowHeight="15" x14ac:dyDescent="0.25"/>
  <cols>
    <col min="1" max="1" width="20.140625" style="86" customWidth="1"/>
    <col min="2" max="2" width="24" style="87" customWidth="1"/>
    <col min="3" max="3" width="14.85546875" style="87" customWidth="1"/>
    <col min="4" max="4" width="16.7109375" style="87" customWidth="1"/>
    <col min="5" max="5" width="35" style="88" customWidth="1"/>
    <col min="6" max="6" width="11" style="87" customWidth="1"/>
    <col min="7" max="7" width="27.85546875" style="52" customWidth="1"/>
    <col min="8" max="8" width="12.7109375" style="86" customWidth="1"/>
    <col min="9" max="9" width="34.28515625" style="86" customWidth="1"/>
    <col min="10" max="10" width="22.85546875" style="88" customWidth="1"/>
    <col min="11" max="11" width="26.7109375" style="86" customWidth="1"/>
    <col min="12" max="12" width="24.85546875" style="88" customWidth="1"/>
    <col min="13" max="14" width="10.7109375" style="89" customWidth="1"/>
    <col min="15" max="15" width="18" style="86" customWidth="1"/>
    <col min="16" max="18" width="12.140625" style="87" customWidth="1"/>
    <col min="19" max="19" width="11.42578125" style="90" customWidth="1"/>
    <col min="20" max="20" width="17.42578125" style="91" customWidth="1"/>
    <col min="21" max="21" width="11.42578125" style="90" customWidth="1"/>
    <col min="22" max="22" width="17.42578125" style="91" customWidth="1"/>
    <col min="23" max="23" width="11.42578125" style="90" customWidth="1"/>
    <col min="24" max="24" width="17.42578125" style="91" customWidth="1"/>
    <col min="25" max="25" width="13.28515625" style="90" hidden="1" customWidth="1"/>
    <col min="26" max="26" width="17.42578125" style="91" hidden="1" customWidth="1"/>
    <col min="27" max="27" width="17.42578125" style="91" customWidth="1"/>
    <col min="28" max="16384" width="9.140625" style="86"/>
  </cols>
  <sheetData>
    <row r="1" spans="1:27" s="8" customFormat="1" ht="75" x14ac:dyDescent="0.25">
      <c r="A1" s="70" t="s">
        <v>1</v>
      </c>
      <c r="B1" s="71" t="s">
        <v>6387</v>
      </c>
      <c r="C1" s="71" t="s">
        <v>107</v>
      </c>
      <c r="D1" s="71" t="s">
        <v>4408</v>
      </c>
      <c r="E1" s="72" t="s">
        <v>4411</v>
      </c>
      <c r="F1" s="71" t="s">
        <v>4</v>
      </c>
      <c r="G1" s="49" t="s">
        <v>4412</v>
      </c>
      <c r="H1" s="72" t="s">
        <v>16</v>
      </c>
      <c r="I1" s="72" t="s">
        <v>22</v>
      </c>
      <c r="J1" s="72" t="s">
        <v>2</v>
      </c>
      <c r="K1" s="72" t="s">
        <v>13</v>
      </c>
      <c r="L1" s="72" t="s">
        <v>3</v>
      </c>
      <c r="M1" s="73" t="s">
        <v>23</v>
      </c>
      <c r="N1" s="73" t="s">
        <v>24</v>
      </c>
      <c r="O1" s="72" t="s">
        <v>5</v>
      </c>
      <c r="P1" s="71" t="s">
        <v>4427</v>
      </c>
      <c r="Q1" s="71" t="s">
        <v>4428</v>
      </c>
      <c r="R1" s="71" t="s">
        <v>4429</v>
      </c>
      <c r="S1" s="74" t="s">
        <v>19</v>
      </c>
      <c r="T1" s="74" t="s">
        <v>28</v>
      </c>
      <c r="U1" s="74" t="s">
        <v>20</v>
      </c>
      <c r="V1" s="74" t="s">
        <v>29</v>
      </c>
      <c r="W1" s="74" t="s">
        <v>21</v>
      </c>
      <c r="X1" s="74" t="s">
        <v>27</v>
      </c>
      <c r="Y1" s="75" t="s">
        <v>116</v>
      </c>
      <c r="Z1" s="75" t="s">
        <v>117</v>
      </c>
      <c r="AA1" s="75" t="s">
        <v>4414</v>
      </c>
    </row>
    <row r="2" spans="1:27" s="12" customFormat="1" x14ac:dyDescent="0.25">
      <c r="A2" s="116"/>
      <c r="B2" s="117"/>
      <c r="C2" s="117" t="s">
        <v>6388</v>
      </c>
      <c r="D2" s="117"/>
      <c r="E2" s="118"/>
      <c r="F2" s="119"/>
      <c r="G2" s="120" t="e">
        <f>VLOOKUP(F2,'Reference Tables'!$S:$T,2,FALSE)</f>
        <v>#N/A</v>
      </c>
      <c r="H2" s="121"/>
      <c r="I2" s="122"/>
      <c r="J2" s="123"/>
      <c r="K2" s="121"/>
      <c r="L2" s="118"/>
      <c r="M2" s="124"/>
      <c r="N2" s="124"/>
      <c r="O2" s="121"/>
      <c r="P2" s="119"/>
      <c r="Q2" s="79"/>
      <c r="R2" s="79"/>
      <c r="S2" s="125"/>
      <c r="T2" s="85"/>
      <c r="U2" s="125"/>
      <c r="V2" s="85"/>
      <c r="W2" s="84"/>
      <c r="X2" s="85"/>
      <c r="Y2" s="84"/>
      <c r="Z2" s="85"/>
      <c r="AA2" s="126"/>
    </row>
    <row r="3" spans="1:27" s="12" customFormat="1" x14ac:dyDescent="0.25">
      <c r="A3" s="76"/>
      <c r="B3" s="77"/>
      <c r="C3" s="77" t="s">
        <v>6389</v>
      </c>
      <c r="D3" s="77"/>
      <c r="E3" s="78"/>
      <c r="F3" s="79"/>
      <c r="G3" s="50" t="e">
        <f>VLOOKUP(F3,'Reference Tables'!$S:$T,2,FALSE)</f>
        <v>#N/A</v>
      </c>
      <c r="H3" s="80"/>
      <c r="I3" s="81"/>
      <c r="J3" s="82"/>
      <c r="K3" s="80"/>
      <c r="L3" s="78"/>
      <c r="M3" s="83"/>
      <c r="N3" s="83"/>
      <c r="O3" s="80"/>
      <c r="P3" s="79"/>
      <c r="Q3" s="79"/>
      <c r="R3" s="79"/>
      <c r="S3" s="84"/>
      <c r="T3" s="85"/>
      <c r="U3" s="84"/>
      <c r="V3" s="85"/>
      <c r="W3" s="84"/>
      <c r="X3" s="85"/>
      <c r="Y3" s="84"/>
      <c r="Z3" s="85"/>
      <c r="AA3" s="85"/>
    </row>
    <row r="4" spans="1:27" s="12" customFormat="1" x14ac:dyDescent="0.25">
      <c r="A4" s="76"/>
      <c r="B4" s="77"/>
      <c r="C4" s="77" t="s">
        <v>6390</v>
      </c>
      <c r="D4" s="77"/>
      <c r="E4" s="78"/>
      <c r="F4" s="79"/>
      <c r="G4" s="50" t="e">
        <f>VLOOKUP(F4,'Reference Tables'!$S:$T,2,FALSE)</f>
        <v>#N/A</v>
      </c>
      <c r="H4" s="80"/>
      <c r="I4" s="81"/>
      <c r="J4" s="82"/>
      <c r="K4" s="80"/>
      <c r="L4" s="78"/>
      <c r="M4" s="83"/>
      <c r="N4" s="83"/>
      <c r="O4" s="80"/>
      <c r="P4" s="79"/>
      <c r="Q4" s="79"/>
      <c r="R4" s="79"/>
      <c r="S4" s="84"/>
      <c r="T4" s="85"/>
      <c r="U4" s="84"/>
      <c r="V4" s="85"/>
      <c r="W4" s="84"/>
      <c r="X4" s="85"/>
      <c r="Y4" s="84"/>
      <c r="Z4" s="85"/>
      <c r="AA4" s="85"/>
    </row>
    <row r="5" spans="1:27" s="12" customFormat="1" x14ac:dyDescent="0.25">
      <c r="A5" s="76"/>
      <c r="B5" s="77"/>
      <c r="C5" s="77" t="s">
        <v>6391</v>
      </c>
      <c r="D5" s="77"/>
      <c r="E5" s="78"/>
      <c r="F5" s="79"/>
      <c r="G5" s="50" t="e">
        <f>VLOOKUP(F5,'Reference Tables'!$S:$T,2,FALSE)</f>
        <v>#N/A</v>
      </c>
      <c r="H5" s="80"/>
      <c r="I5" s="81"/>
      <c r="J5" s="82"/>
      <c r="K5" s="80"/>
      <c r="L5" s="78"/>
      <c r="M5" s="83"/>
      <c r="N5" s="83"/>
      <c r="O5" s="80"/>
      <c r="P5" s="79"/>
      <c r="Q5" s="79"/>
      <c r="R5" s="79"/>
      <c r="S5" s="84"/>
      <c r="T5" s="85"/>
      <c r="U5" s="84"/>
      <c r="V5" s="85"/>
      <c r="W5" s="84"/>
      <c r="X5" s="85"/>
      <c r="Y5" s="84"/>
      <c r="Z5" s="85"/>
      <c r="AA5" s="85"/>
    </row>
    <row r="6" spans="1:27" s="12" customFormat="1" x14ac:dyDescent="0.25">
      <c r="A6" s="76"/>
      <c r="B6" s="77"/>
      <c r="C6" s="77" t="s">
        <v>6392</v>
      </c>
      <c r="D6" s="77"/>
      <c r="E6" s="78"/>
      <c r="F6" s="79"/>
      <c r="G6" s="50" t="e">
        <f>VLOOKUP(F6,'Reference Tables'!$S:$T,2,FALSE)</f>
        <v>#N/A</v>
      </c>
      <c r="H6" s="80"/>
      <c r="I6" s="81"/>
      <c r="J6" s="82"/>
      <c r="K6" s="80"/>
      <c r="L6" s="78"/>
      <c r="M6" s="83"/>
      <c r="N6" s="83"/>
      <c r="O6" s="80"/>
      <c r="P6" s="79"/>
      <c r="Q6" s="79"/>
      <c r="R6" s="79"/>
      <c r="S6" s="84"/>
      <c r="T6" s="85"/>
      <c r="U6" s="84"/>
      <c r="V6" s="85"/>
      <c r="W6" s="84"/>
      <c r="X6" s="85"/>
      <c r="Y6" s="84"/>
      <c r="Z6" s="85"/>
      <c r="AA6" s="85"/>
    </row>
    <row r="7" spans="1:27" s="12" customFormat="1" x14ac:dyDescent="0.25">
      <c r="A7" s="76"/>
      <c r="B7" s="77"/>
      <c r="C7" s="77" t="s">
        <v>6393</v>
      </c>
      <c r="D7" s="77"/>
      <c r="E7" s="78"/>
      <c r="F7" s="79"/>
      <c r="G7" s="50" t="e">
        <f>VLOOKUP(F7,'Reference Tables'!$S:$T,2,FALSE)</f>
        <v>#N/A</v>
      </c>
      <c r="H7" s="80"/>
      <c r="I7" s="81"/>
      <c r="J7" s="82"/>
      <c r="K7" s="80"/>
      <c r="L7" s="78"/>
      <c r="M7" s="83"/>
      <c r="N7" s="83"/>
      <c r="O7" s="80"/>
      <c r="P7" s="79"/>
      <c r="Q7" s="79"/>
      <c r="R7" s="79"/>
      <c r="S7" s="84"/>
      <c r="T7" s="85"/>
      <c r="U7" s="84"/>
      <c r="V7" s="85"/>
      <c r="W7" s="84"/>
      <c r="X7" s="85"/>
      <c r="Y7" s="84"/>
      <c r="Z7" s="85"/>
      <c r="AA7" s="85"/>
    </row>
    <row r="8" spans="1:27" s="12" customFormat="1" x14ac:dyDescent="0.25">
      <c r="A8" s="76"/>
      <c r="B8" s="77"/>
      <c r="C8" s="77" t="s">
        <v>6394</v>
      </c>
      <c r="D8" s="77"/>
      <c r="E8" s="78"/>
      <c r="F8" s="79"/>
      <c r="G8" s="50" t="e">
        <f>VLOOKUP(F8,'Reference Tables'!$S:$T,2,FALSE)</f>
        <v>#N/A</v>
      </c>
      <c r="H8" s="80"/>
      <c r="I8" s="81"/>
      <c r="J8" s="82"/>
      <c r="K8" s="80"/>
      <c r="L8" s="78"/>
      <c r="M8" s="83"/>
      <c r="N8" s="83"/>
      <c r="O8" s="80"/>
      <c r="P8" s="79"/>
      <c r="Q8" s="79"/>
      <c r="R8" s="79"/>
      <c r="S8" s="84"/>
      <c r="T8" s="85"/>
      <c r="U8" s="84"/>
      <c r="V8" s="85"/>
      <c r="W8" s="84"/>
      <c r="X8" s="85"/>
      <c r="Y8" s="84"/>
      <c r="Z8" s="85"/>
      <c r="AA8" s="85"/>
    </row>
    <row r="9" spans="1:27" s="12" customFormat="1" x14ac:dyDescent="0.25">
      <c r="A9" s="76"/>
      <c r="B9" s="77"/>
      <c r="C9" s="77" t="s">
        <v>6395</v>
      </c>
      <c r="D9" s="77"/>
      <c r="E9" s="78"/>
      <c r="F9" s="79"/>
      <c r="G9" s="50" t="e">
        <f>VLOOKUP(F9,'Reference Tables'!$S:$T,2,FALSE)</f>
        <v>#N/A</v>
      </c>
      <c r="H9" s="80"/>
      <c r="I9" s="81"/>
      <c r="J9" s="82"/>
      <c r="K9" s="80"/>
      <c r="L9" s="78"/>
      <c r="M9" s="83"/>
      <c r="N9" s="83"/>
      <c r="O9" s="80"/>
      <c r="P9" s="79"/>
      <c r="Q9" s="79"/>
      <c r="R9" s="79"/>
      <c r="S9" s="84"/>
      <c r="T9" s="85"/>
      <c r="U9" s="84"/>
      <c r="V9" s="85"/>
      <c r="W9" s="84"/>
      <c r="X9" s="85"/>
      <c r="Y9" s="84"/>
      <c r="Z9" s="85"/>
      <c r="AA9" s="85"/>
    </row>
    <row r="10" spans="1:27" s="12" customFormat="1" x14ac:dyDescent="0.25">
      <c r="A10" s="76"/>
      <c r="B10" s="77"/>
      <c r="C10" s="77" t="s">
        <v>6396</v>
      </c>
      <c r="D10" s="77"/>
      <c r="E10" s="78"/>
      <c r="F10" s="79"/>
      <c r="G10" s="50" t="e">
        <f>VLOOKUP(F10,'Reference Tables'!$S:$T,2,FALSE)</f>
        <v>#N/A</v>
      </c>
      <c r="H10" s="80"/>
      <c r="I10" s="81"/>
      <c r="J10" s="82"/>
      <c r="K10" s="80"/>
      <c r="L10" s="78"/>
      <c r="M10" s="83"/>
      <c r="N10" s="83"/>
      <c r="O10" s="80"/>
      <c r="P10" s="79"/>
      <c r="Q10" s="79"/>
      <c r="R10" s="79"/>
      <c r="S10" s="84"/>
      <c r="T10" s="85"/>
      <c r="U10" s="84"/>
      <c r="V10" s="85"/>
      <c r="W10" s="84"/>
      <c r="X10" s="85"/>
      <c r="Y10" s="84"/>
      <c r="Z10" s="85"/>
      <c r="AA10" s="85"/>
    </row>
    <row r="11" spans="1:27" s="12" customFormat="1" x14ac:dyDescent="0.25">
      <c r="A11" s="76"/>
      <c r="B11" s="77"/>
      <c r="C11" s="77" t="s">
        <v>6397</v>
      </c>
      <c r="D11" s="77"/>
      <c r="E11" s="78"/>
      <c r="F11" s="79"/>
      <c r="G11" s="50" t="e">
        <f>VLOOKUP(F11,'Reference Tables'!$S:$T,2,FALSE)</f>
        <v>#N/A</v>
      </c>
      <c r="H11" s="80"/>
      <c r="I11" s="81"/>
      <c r="J11" s="82"/>
      <c r="K11" s="80"/>
      <c r="L11" s="78"/>
      <c r="M11" s="83"/>
      <c r="N11" s="83"/>
      <c r="O11" s="80"/>
      <c r="P11" s="79"/>
      <c r="Q11" s="79"/>
      <c r="R11" s="79"/>
      <c r="S11" s="84"/>
      <c r="T11" s="85"/>
      <c r="U11" s="84"/>
      <c r="V11" s="85"/>
      <c r="W11" s="84"/>
      <c r="X11" s="85"/>
      <c r="Y11" s="84"/>
      <c r="Z11" s="85"/>
      <c r="AA11" s="85"/>
    </row>
    <row r="12" spans="1:27" s="12" customFormat="1" x14ac:dyDescent="0.25">
      <c r="A12" s="76"/>
      <c r="B12" s="77"/>
      <c r="C12" s="77" t="s">
        <v>6398</v>
      </c>
      <c r="D12" s="77"/>
      <c r="E12" s="78"/>
      <c r="F12" s="79"/>
      <c r="G12" s="50" t="e">
        <f>VLOOKUP(F12,'Reference Tables'!$S:$T,2,FALSE)</f>
        <v>#N/A</v>
      </c>
      <c r="H12" s="80"/>
      <c r="I12" s="81"/>
      <c r="J12" s="82"/>
      <c r="K12" s="80"/>
      <c r="L12" s="78"/>
      <c r="M12" s="83"/>
      <c r="N12" s="83"/>
      <c r="O12" s="80"/>
      <c r="P12" s="79"/>
      <c r="Q12" s="79"/>
      <c r="R12" s="79"/>
      <c r="S12" s="84"/>
      <c r="T12" s="85"/>
      <c r="U12" s="84"/>
      <c r="V12" s="85"/>
      <c r="W12" s="84"/>
      <c r="X12" s="85"/>
      <c r="Y12" s="84"/>
      <c r="Z12" s="85"/>
      <c r="AA12" s="85"/>
    </row>
    <row r="13" spans="1:27" s="12" customFormat="1" x14ac:dyDescent="0.25">
      <c r="A13" s="76"/>
      <c r="B13" s="77"/>
      <c r="C13" s="77" t="s">
        <v>6399</v>
      </c>
      <c r="D13" s="77"/>
      <c r="E13" s="78"/>
      <c r="F13" s="79"/>
      <c r="G13" s="50" t="e">
        <f>VLOOKUP(F13,'Reference Tables'!$S:$T,2,FALSE)</f>
        <v>#N/A</v>
      </c>
      <c r="H13" s="80"/>
      <c r="I13" s="81"/>
      <c r="J13" s="82"/>
      <c r="K13" s="80"/>
      <c r="L13" s="78"/>
      <c r="M13" s="83"/>
      <c r="N13" s="83"/>
      <c r="O13" s="80"/>
      <c r="P13" s="79"/>
      <c r="Q13" s="79"/>
      <c r="R13" s="79"/>
      <c r="S13" s="84"/>
      <c r="T13" s="85"/>
      <c r="U13" s="84"/>
      <c r="V13" s="85"/>
      <c r="W13" s="84"/>
      <c r="X13" s="85"/>
      <c r="Y13" s="84"/>
      <c r="Z13" s="85"/>
      <c r="AA13" s="85"/>
    </row>
    <row r="14" spans="1:27" s="12" customFormat="1" x14ac:dyDescent="0.25">
      <c r="A14" s="76"/>
      <c r="B14" s="77"/>
      <c r="C14" s="77" t="s">
        <v>6400</v>
      </c>
      <c r="D14" s="77"/>
      <c r="E14" s="78"/>
      <c r="F14" s="79"/>
      <c r="G14" s="50" t="e">
        <f>VLOOKUP(F14,'Reference Tables'!$S:$T,2,FALSE)</f>
        <v>#N/A</v>
      </c>
      <c r="H14" s="80"/>
      <c r="I14" s="81"/>
      <c r="J14" s="82"/>
      <c r="K14" s="80"/>
      <c r="L14" s="78"/>
      <c r="M14" s="83"/>
      <c r="N14" s="83"/>
      <c r="O14" s="80"/>
      <c r="P14" s="79"/>
      <c r="Q14" s="79"/>
      <c r="R14" s="79"/>
      <c r="S14" s="84"/>
      <c r="T14" s="85"/>
      <c r="U14" s="84"/>
      <c r="V14" s="85"/>
      <c r="W14" s="84"/>
      <c r="X14" s="85"/>
      <c r="Y14" s="84"/>
      <c r="Z14" s="85"/>
      <c r="AA14" s="85"/>
    </row>
    <row r="15" spans="1:27" s="12" customFormat="1" x14ac:dyDescent="0.25">
      <c r="A15" s="76"/>
      <c r="B15" s="77"/>
      <c r="C15" s="77" t="s">
        <v>6401</v>
      </c>
      <c r="D15" s="77"/>
      <c r="E15" s="78"/>
      <c r="F15" s="79"/>
      <c r="G15" s="50" t="e">
        <f>VLOOKUP(F15,'Reference Tables'!$S:$T,2,FALSE)</f>
        <v>#N/A</v>
      </c>
      <c r="H15" s="80"/>
      <c r="I15" s="81"/>
      <c r="J15" s="82"/>
      <c r="K15" s="80"/>
      <c r="L15" s="78"/>
      <c r="M15" s="83"/>
      <c r="N15" s="83"/>
      <c r="O15" s="80"/>
      <c r="P15" s="79"/>
      <c r="Q15" s="79"/>
      <c r="R15" s="79"/>
      <c r="S15" s="84"/>
      <c r="T15" s="85"/>
      <c r="U15" s="84"/>
      <c r="V15" s="85"/>
      <c r="W15" s="84"/>
      <c r="X15" s="85"/>
      <c r="Y15" s="84"/>
      <c r="Z15" s="85"/>
      <c r="AA15" s="85"/>
    </row>
    <row r="16" spans="1:27" s="12" customFormat="1" x14ac:dyDescent="0.25">
      <c r="A16" s="76"/>
      <c r="B16" s="77"/>
      <c r="C16" s="77" t="s">
        <v>6402</v>
      </c>
      <c r="D16" s="77"/>
      <c r="E16" s="78"/>
      <c r="F16" s="79"/>
      <c r="G16" s="50" t="e">
        <f>VLOOKUP(F16,'Reference Tables'!$S:$T,2,FALSE)</f>
        <v>#N/A</v>
      </c>
      <c r="H16" s="80"/>
      <c r="I16" s="81"/>
      <c r="J16" s="82"/>
      <c r="K16" s="80"/>
      <c r="L16" s="78"/>
      <c r="M16" s="83"/>
      <c r="N16" s="83"/>
      <c r="O16" s="80"/>
      <c r="P16" s="79"/>
      <c r="Q16" s="79"/>
      <c r="R16" s="79"/>
      <c r="S16" s="84"/>
      <c r="T16" s="85"/>
      <c r="U16" s="84"/>
      <c r="V16" s="85"/>
      <c r="W16" s="84"/>
      <c r="X16" s="85"/>
      <c r="Y16" s="84"/>
      <c r="Z16" s="85"/>
      <c r="AA16" s="85"/>
    </row>
  </sheetData>
  <sheetProtection formatColumns="0" formatRows="0" sort="0" autoFilter="0"/>
  <autoFilter ref="A1:W16" xr:uid="{00000000-0009-0000-0000-000005000000}">
    <sortState xmlns:xlrd2="http://schemas.microsoft.com/office/spreadsheetml/2017/richdata2" ref="A2:W16">
      <sortCondition ref="A1:A16"/>
    </sortState>
  </autoFilter>
  <conditionalFormatting sqref="X2:X16">
    <cfRule type="containsErrors" dxfId="5" priority="10">
      <formula>ISERROR(X2)</formula>
    </cfRule>
  </conditionalFormatting>
  <conditionalFormatting sqref="Z2:Z16">
    <cfRule type="containsErrors" dxfId="4" priority="6">
      <formula>ISERROR(Z2)</formula>
    </cfRule>
  </conditionalFormatting>
  <conditionalFormatting sqref="G2:G16">
    <cfRule type="containsErrors" dxfId="3" priority="12">
      <formula>ISERROR(G2)</formula>
    </cfRule>
  </conditionalFormatting>
  <conditionalFormatting sqref="AA2:AA16">
    <cfRule type="containsErrors" dxfId="2" priority="1">
      <formula>ISERROR(AA2)</formula>
    </cfRule>
  </conditionalFormatting>
  <dataValidations xWindow="78" yWindow="374" count="24">
    <dataValidation allowBlank="1" showInputMessage="1" promptTitle="Outcome Credential" prompt="Name of highest level credential associated with successful completion of the program, as applicable._x000a__x000a_Should be same as listed on DOL Apprenticeship documentation." sqref="L1" xr:uid="{00000000-0002-0000-0500-000000000000}"/>
    <dataValidation allowBlank="1" showInputMessage="1" promptTitle="Program Length" prompt="Contact Hours for program._x000a__x000a_Length should be average expected time for full-time student to complete program" sqref="M1" xr:uid="{00000000-0002-0000-0500-000001000000}"/>
    <dataValidation allowBlank="1" showInputMessage="1" promptTitle="Program Length" prompt="Number of calendar weeks scheduled for program. _x000a__x000a_Only weeks including instruction. Should not include holidays, summer breaks, or other times where instruction does not occur._x000a__x000a_" sqref="N1" xr:uid="{00000000-0002-0000-0500-000002000000}"/>
    <dataValidation allowBlank="1" showInputMessage="1" promptTitle="Program Delivery" prompt="Most appropriate method of program delivery._x000a__x000a_Hybrid should be listed if program includes any amount of combined in-person and distance education instruction This includes optional remote coursework." sqref="O1" xr:uid="{00000000-0002-0000-0500-000003000000}"/>
    <dataValidation allowBlank="1" showInputMessage="1" promptTitle="ETP Program Code/ID - Required" prompt="Code should identify program specific to campus location._x000a_" sqref="A1" xr:uid="{00000000-0002-0000-0500-000004000000}"/>
    <dataValidation allowBlank="1" showInputMessage="1" promptTitle="Select from drop-down" prompt="Must be input on Campus Details tab to be accessible." sqref="B1" xr:uid="{00000000-0002-0000-0500-000005000000}"/>
    <dataValidation allowBlank="1" showInputMessage="1" promptTitle="Program ID - required" prompt="This will be changed by TWC following approval" sqref="C1" xr:uid="{00000000-0002-0000-0500-000006000000}"/>
    <dataValidation allowBlank="1" showInputMessage="1" promptTitle="Description of Program" prompt="CIP Code description" sqref="G1" xr:uid="{00000000-0002-0000-0500-000007000000}"/>
    <dataValidation allowBlank="1" showInputMessage="1" promptTitle="Pell Eligibility" prompt="Status" sqref="H1" xr:uid="{00000000-0002-0000-0500-000008000000}"/>
    <dataValidation allowBlank="1" showInputMessage="1" promptTitle="Program Prerequisites" prompt="Specific requirements listed on DOL Apprenticeship documentation." sqref="I1" xr:uid="{00000000-0002-0000-0500-000009000000}"/>
    <dataValidation allowBlank="1" showInputMessage="1" promptTitle="Program Website" prompt="Unique web address for program. _x000a__x000a_May be left blank if there is no website or specific webpage for program." sqref="J1" xr:uid="{00000000-0002-0000-0500-00000A000000}"/>
    <dataValidation allowBlank="1" showInputMessage="1" promptTitle="Program Outcome" prompt="Expected outcome of successful student completion" sqref="K1" xr:uid="{00000000-0002-0000-0500-00000B000000}"/>
    <dataValidation allowBlank="1" showInputMessage="1" promptTitle="CIP Code" prompt="Classification of Instructional Programs code._x000a__x000a_https://nces.ed.gov/ipeds/cipcode/Default.aspx?y=56_x000a_" sqref="F1" xr:uid="{00000000-0002-0000-0500-00000C000000}"/>
    <dataValidation allowBlank="1" showInputMessage="1" promptTitle="O*NET - SOC Code" prompt="Standard Occupational Classification system connected to CIP Code._x000a__x000a__x000a_#1 - mandatory. Must be linked to Target/In-demand Occupation/Industry._x000a_#2 - optional_x000a_#3 - optional_x000a__x000a__x000a_https://www.onetonline.org/find/quick?s=" sqref="P1" xr:uid="{00000000-0002-0000-0500-00000D000000}"/>
    <dataValidation allowBlank="1" showInputMessage="1" promptTitle="ONET #3" prompt="Standard Occupational Classification system connected to CIP Code._x000a__x000a__x000a_#1 - mandatory. Must be linked to Target/In-demand Occupation/Industry._x000a_#2 - optional_x000a_#3 - optional" sqref="R1" xr:uid="{00000000-0002-0000-0500-00000E000000}"/>
    <dataValidation allowBlank="1" showInputMessage="1" promptTitle="Tuition &amp; Required Fees" prompt="Should list current cost for non-WIOA student, in-district enrolled in program._x000a__x000a_Full Tuition and Required Fees only." sqref="S1:T1" xr:uid="{00000000-0002-0000-0500-00000F000000}"/>
    <dataValidation allowBlank="1" showInputMessage="1" promptTitle="Books &amp; Supplies" prompt="Should list current cost for non-WIOA student, in-district enrolled in program._x000a__x000a_All required books and supplies for program." sqref="X1 U1:V1" xr:uid="{00000000-0002-0000-0500-000010000000}"/>
    <dataValidation allowBlank="1" showInputMessage="1" promptTitle="Other Costs" prompt="Should list current cost for non-WIOA student, in-district enrolled in program._x000a__x000a_Optional costs, including non-required fees, books, and supplies related to program." sqref="W1" xr:uid="{00000000-0002-0000-0500-000011000000}"/>
    <dataValidation allowBlank="1" showInputMessage="1" promptTitle="Program Name" prompt="Program Name used by provider" sqref="E1:F1" xr:uid="{00000000-0002-0000-0500-000012000000}"/>
    <dataValidation allowBlank="1" showInputMessage="1" promptTitle="ONET Code #2" prompt="Standard Occupational Classification system connected to CIP Code._x000a__x000a__x000a_#1 - mandatory. Must be linked to Target/In-demand Occupation/Industry._x000a_#2 - optional_x000a_#3 - optional" sqref="Q1" xr:uid="{00000000-0002-0000-0500-000013000000}"/>
    <dataValidation allowBlank="1" showInputMessage="1" showErrorMessage="1" promptTitle="Out-of-District Req. Costs" prompt="Tuition and Fees costs required for Out-of-District students." sqref="Y1" xr:uid="{00000000-0002-0000-0500-000014000000}"/>
    <dataValidation allowBlank="1" showInputMessage="1" promptTitle="Out-of-District Req. Description" prompt="Description of tuition and fees cost required for Out-of-District students." sqref="Z1" xr:uid="{00000000-0002-0000-0500-000015000000}"/>
    <dataValidation allowBlank="1" showInputMessage="1" showErrorMessage="1" promptTitle="Available Openings" prompt="Number of apprentice openings at time of reporting." sqref="AA1" xr:uid="{00000000-0002-0000-0500-000016000000}"/>
    <dataValidation allowBlank="1" showInputMessage="1" promptTitle="DOL OAT ID" prompt="Department of Labor - Office of Apprenticeships assigned ID for Registered Apprenticeship Programs (RAP)._x000a__x000a_Required Field." sqref="D1" xr:uid="{B857001E-781E-43B4-A52A-58FCF4E8650E}"/>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78" yWindow="374" count="7">
        <x14:dataValidation type="list" allowBlank="1" showInputMessage="1" showErrorMessage="1" xr:uid="{00000000-0002-0000-0500-000017000000}">
          <x14:formula1>
            <xm:f>'Reference Tables'!$S$3:$S$1518</xm:f>
          </x14:formula1>
          <xm:sqref>F2:F16</xm:sqref>
        </x14:dataValidation>
        <x14:dataValidation type="list" allowBlank="1" showInputMessage="1" showErrorMessage="1" xr:uid="{00000000-0002-0000-0500-000018000000}">
          <x14:formula1>
            <xm:f>'Reference Tables'!$V$3:$V$5</xm:f>
          </x14:formula1>
          <xm:sqref>H2:H16</xm:sqref>
        </x14:dataValidation>
        <x14:dataValidation type="list" allowBlank="1" showInputMessage="1" showErrorMessage="1" xr:uid="{00000000-0002-0000-0500-000019000000}">
          <x14:formula1>
            <xm:f>'Reference Tables'!$Y$3:$Y$8</xm:f>
          </x14:formula1>
          <xm:sqref>I2:I16</xm:sqref>
        </x14:dataValidation>
        <x14:dataValidation type="list" allowBlank="1" showInputMessage="1" showErrorMessage="1" xr:uid="{00000000-0002-0000-0500-00001A000000}">
          <x14:formula1>
            <xm:f>'Reference Tables'!$AE$3:$AE$5</xm:f>
          </x14:formula1>
          <xm:sqref>O2:O16</xm:sqref>
        </x14:dataValidation>
        <x14:dataValidation type="list" allowBlank="1" showInputMessage="1" showErrorMessage="1" xr:uid="{00000000-0002-0000-0500-00001B000000}">
          <x14:formula1>
            <xm:f>'Reference Tables'!$AH$3:$AH$1850</xm:f>
          </x14:formula1>
          <xm:sqref>P2:R16</xm:sqref>
        </x14:dataValidation>
        <x14:dataValidation type="list" allowBlank="1" showInputMessage="1" showErrorMessage="1" xr:uid="{00000000-0002-0000-0500-00001C000000}">
          <x14:formula1>
            <xm:f>'Reference Tables'!$AB$16:$AB$19</xm:f>
          </x14:formula1>
          <xm:sqref>K2:K16</xm:sqref>
        </x14:dataValidation>
        <x14:dataValidation type="list" allowBlank="1" showInputMessage="1" showErrorMessage="1" xr:uid="{00000000-0002-0000-0500-00001D000000}">
          <x14:formula1>
            <xm:f>'Training Site Details'!$A$2:$A$11</xm:f>
          </x14:formula1>
          <xm:sqref>B2:B16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3008D-B67D-4F10-9917-CDC5A9B23AE5}">
  <sheetPr>
    <tabColor rgb="FFFFFF00"/>
  </sheetPr>
  <dimension ref="A1:B1517"/>
  <sheetViews>
    <sheetView workbookViewId="0">
      <pane ySplit="1" topLeftCell="A2" activePane="bottomLeft" state="frozen"/>
      <selection activeCell="B14" sqref="B14"/>
      <selection pane="bottomLeft" activeCell="J35" sqref="J35"/>
    </sheetView>
  </sheetViews>
  <sheetFormatPr defaultRowHeight="15" x14ac:dyDescent="0.25"/>
  <cols>
    <col min="1" max="1" width="12.7109375" bestFit="1" customWidth="1"/>
    <col min="2" max="2" width="86.85546875" bestFit="1" customWidth="1"/>
  </cols>
  <sheetData>
    <row r="1" spans="1:2" x14ac:dyDescent="0.25">
      <c r="A1" s="137" t="s">
        <v>6573</v>
      </c>
      <c r="B1" s="138" t="s">
        <v>155</v>
      </c>
    </row>
    <row r="2" spans="1:2" x14ac:dyDescent="0.25">
      <c r="A2" s="139" t="s">
        <v>1403</v>
      </c>
      <c r="B2" s="140" t="s">
        <v>1404</v>
      </c>
    </row>
    <row r="3" spans="1:2" x14ac:dyDescent="0.25">
      <c r="A3" s="141" t="s">
        <v>639</v>
      </c>
      <c r="B3" s="140" t="s">
        <v>640</v>
      </c>
    </row>
    <row r="4" spans="1:2" x14ac:dyDescent="0.25">
      <c r="A4" s="139" t="s">
        <v>1399</v>
      </c>
      <c r="B4" s="140" t="s">
        <v>1400</v>
      </c>
    </row>
    <row r="5" spans="1:2" x14ac:dyDescent="0.25">
      <c r="A5" s="141" t="s">
        <v>637</v>
      </c>
      <c r="B5" s="140" t="s">
        <v>638</v>
      </c>
    </row>
    <row r="6" spans="1:2" x14ac:dyDescent="0.25">
      <c r="A6" s="139" t="s">
        <v>1419</v>
      </c>
      <c r="B6" s="140" t="s">
        <v>1420</v>
      </c>
    </row>
    <row r="7" spans="1:2" x14ac:dyDescent="0.25">
      <c r="A7" s="139" t="s">
        <v>1147</v>
      </c>
      <c r="B7" s="140" t="s">
        <v>1148</v>
      </c>
    </row>
    <row r="8" spans="1:2" x14ac:dyDescent="0.25">
      <c r="A8" s="139" t="s">
        <v>2697</v>
      </c>
      <c r="B8" s="140" t="s">
        <v>2698</v>
      </c>
    </row>
    <row r="9" spans="1:2" x14ac:dyDescent="0.25">
      <c r="A9" s="139" t="s">
        <v>1413</v>
      </c>
      <c r="B9" s="140" t="s">
        <v>1414</v>
      </c>
    </row>
    <row r="10" spans="1:2" x14ac:dyDescent="0.25">
      <c r="A10" s="139" t="s">
        <v>3137</v>
      </c>
      <c r="B10" s="140" t="s">
        <v>3138</v>
      </c>
    </row>
    <row r="11" spans="1:2" x14ac:dyDescent="0.25">
      <c r="A11" s="139" t="s">
        <v>2807</v>
      </c>
      <c r="B11" s="140" t="s">
        <v>2808</v>
      </c>
    </row>
    <row r="12" spans="1:2" x14ac:dyDescent="0.25">
      <c r="A12" s="139" t="s">
        <v>743</v>
      </c>
      <c r="B12" s="140" t="s">
        <v>744</v>
      </c>
    </row>
    <row r="13" spans="1:2" x14ac:dyDescent="0.25">
      <c r="A13" s="139" t="s">
        <v>3353</v>
      </c>
      <c r="B13" s="140" t="s">
        <v>3354</v>
      </c>
    </row>
    <row r="14" spans="1:2" x14ac:dyDescent="0.25">
      <c r="A14" s="139" t="s">
        <v>2861</v>
      </c>
      <c r="B14" s="140" t="s">
        <v>2862</v>
      </c>
    </row>
    <row r="15" spans="1:2" x14ac:dyDescent="0.25">
      <c r="A15" s="139" t="s">
        <v>745</v>
      </c>
      <c r="B15" s="140" t="s">
        <v>746</v>
      </c>
    </row>
    <row r="16" spans="1:2" x14ac:dyDescent="0.25">
      <c r="A16" s="139" t="s">
        <v>2633</v>
      </c>
      <c r="B16" s="140" t="s">
        <v>2634</v>
      </c>
    </row>
    <row r="17" spans="1:2" x14ac:dyDescent="0.25">
      <c r="A17" s="139" t="s">
        <v>2111</v>
      </c>
      <c r="B17" s="140" t="s">
        <v>2112</v>
      </c>
    </row>
    <row r="18" spans="1:2" x14ac:dyDescent="0.25">
      <c r="A18" s="139" t="s">
        <v>2635</v>
      </c>
      <c r="B18" s="140" t="s">
        <v>2636</v>
      </c>
    </row>
    <row r="19" spans="1:2" x14ac:dyDescent="0.25">
      <c r="A19" s="139" t="s">
        <v>2723</v>
      </c>
      <c r="B19" s="140" t="s">
        <v>2724</v>
      </c>
    </row>
    <row r="20" spans="1:2" x14ac:dyDescent="0.25">
      <c r="A20" s="139" t="s">
        <v>1835</v>
      </c>
      <c r="B20" s="140" t="s">
        <v>1836</v>
      </c>
    </row>
    <row r="21" spans="1:2" x14ac:dyDescent="0.25">
      <c r="A21" s="139" t="s">
        <v>3581</v>
      </c>
      <c r="B21" s="140" t="s">
        <v>3582</v>
      </c>
    </row>
    <row r="22" spans="1:2" x14ac:dyDescent="0.25">
      <c r="A22" s="139" t="s">
        <v>2751</v>
      </c>
      <c r="B22" s="140" t="s">
        <v>2752</v>
      </c>
    </row>
    <row r="23" spans="1:2" x14ac:dyDescent="0.25">
      <c r="A23" s="141" t="s">
        <v>595</v>
      </c>
      <c r="B23" s="140" t="s">
        <v>596</v>
      </c>
    </row>
    <row r="24" spans="1:2" x14ac:dyDescent="0.25">
      <c r="A24" s="139" t="s">
        <v>1499</v>
      </c>
      <c r="B24" s="140" t="s">
        <v>1500</v>
      </c>
    </row>
    <row r="25" spans="1:2" x14ac:dyDescent="0.25">
      <c r="A25" s="141" t="s">
        <v>655</v>
      </c>
      <c r="B25" s="140" t="s">
        <v>656</v>
      </c>
    </row>
    <row r="26" spans="1:2" x14ac:dyDescent="0.25">
      <c r="A26" s="139" t="s">
        <v>2845</v>
      </c>
      <c r="B26" s="140" t="s">
        <v>2846</v>
      </c>
    </row>
    <row r="27" spans="1:2" x14ac:dyDescent="0.25">
      <c r="A27" s="139" t="s">
        <v>985</v>
      </c>
      <c r="B27" s="140" t="s">
        <v>986</v>
      </c>
    </row>
    <row r="28" spans="1:2" x14ac:dyDescent="0.25">
      <c r="A28" s="139" t="s">
        <v>765</v>
      </c>
      <c r="B28" s="140" t="s">
        <v>766</v>
      </c>
    </row>
    <row r="29" spans="1:2" x14ac:dyDescent="0.25">
      <c r="A29" s="139" t="s">
        <v>3309</v>
      </c>
      <c r="B29" s="140" t="s">
        <v>3310</v>
      </c>
    </row>
    <row r="30" spans="1:2" x14ac:dyDescent="0.25">
      <c r="A30" s="139" t="s">
        <v>2373</v>
      </c>
      <c r="B30" s="140" t="s">
        <v>2374</v>
      </c>
    </row>
    <row r="31" spans="1:2" x14ac:dyDescent="0.25">
      <c r="A31" s="139" t="s">
        <v>1911</v>
      </c>
      <c r="B31" s="140" t="s">
        <v>1912</v>
      </c>
    </row>
    <row r="32" spans="1:2" x14ac:dyDescent="0.25">
      <c r="A32" s="139" t="s">
        <v>1983</v>
      </c>
      <c r="B32" s="140" t="s">
        <v>1984</v>
      </c>
    </row>
    <row r="33" spans="1:2" x14ac:dyDescent="0.25">
      <c r="A33" s="141" t="s">
        <v>667</v>
      </c>
      <c r="B33" s="140" t="s">
        <v>668</v>
      </c>
    </row>
    <row r="34" spans="1:2" x14ac:dyDescent="0.25">
      <c r="A34" s="139" t="s">
        <v>2653</v>
      </c>
      <c r="B34" s="140" t="s">
        <v>2654</v>
      </c>
    </row>
    <row r="35" spans="1:2" x14ac:dyDescent="0.25">
      <c r="A35" s="139" t="s">
        <v>1883</v>
      </c>
      <c r="B35" s="140" t="s">
        <v>1884</v>
      </c>
    </row>
    <row r="36" spans="1:2" x14ac:dyDescent="0.25">
      <c r="A36" s="139" t="s">
        <v>1581</v>
      </c>
      <c r="B36" s="140" t="s">
        <v>1582</v>
      </c>
    </row>
    <row r="37" spans="1:2" x14ac:dyDescent="0.25">
      <c r="A37" s="139" t="s">
        <v>709</v>
      </c>
      <c r="B37" s="140" t="s">
        <v>710</v>
      </c>
    </row>
    <row r="38" spans="1:2" x14ac:dyDescent="0.25">
      <c r="A38" s="141" t="s">
        <v>665</v>
      </c>
      <c r="B38" s="140" t="s">
        <v>666</v>
      </c>
    </row>
    <row r="39" spans="1:2" x14ac:dyDescent="0.25">
      <c r="A39" s="141" t="s">
        <v>669</v>
      </c>
      <c r="B39" s="140" t="s">
        <v>670</v>
      </c>
    </row>
    <row r="40" spans="1:2" x14ac:dyDescent="0.25">
      <c r="A40" s="139" t="s">
        <v>1461</v>
      </c>
      <c r="B40" s="140" t="s">
        <v>1462</v>
      </c>
    </row>
    <row r="41" spans="1:2" x14ac:dyDescent="0.25">
      <c r="A41" s="139" t="s">
        <v>2695</v>
      </c>
      <c r="B41" s="140" t="s">
        <v>2696</v>
      </c>
    </row>
    <row r="42" spans="1:2" x14ac:dyDescent="0.25">
      <c r="A42" s="139" t="s">
        <v>1709</v>
      </c>
      <c r="B42" s="140" t="s">
        <v>1710</v>
      </c>
    </row>
    <row r="43" spans="1:2" x14ac:dyDescent="0.25">
      <c r="A43" s="139" t="s">
        <v>767</v>
      </c>
      <c r="B43" s="140" t="s">
        <v>768</v>
      </c>
    </row>
    <row r="44" spans="1:2" x14ac:dyDescent="0.25">
      <c r="A44" s="139" t="s">
        <v>3447</v>
      </c>
      <c r="B44" s="140" t="s">
        <v>3448</v>
      </c>
    </row>
    <row r="45" spans="1:2" x14ac:dyDescent="0.25">
      <c r="A45" s="139" t="s">
        <v>1877</v>
      </c>
      <c r="B45" s="140" t="s">
        <v>1878</v>
      </c>
    </row>
    <row r="46" spans="1:2" x14ac:dyDescent="0.25">
      <c r="A46" s="139" t="s">
        <v>1881</v>
      </c>
      <c r="B46" s="140" t="s">
        <v>1882</v>
      </c>
    </row>
    <row r="47" spans="1:2" x14ac:dyDescent="0.25">
      <c r="A47" s="139" t="s">
        <v>1879</v>
      </c>
      <c r="B47" s="140" t="s">
        <v>1880</v>
      </c>
    </row>
    <row r="48" spans="1:2" x14ac:dyDescent="0.25">
      <c r="A48" s="141" t="s">
        <v>697</v>
      </c>
      <c r="B48" s="140" t="s">
        <v>698</v>
      </c>
    </row>
    <row r="49" spans="1:2" x14ac:dyDescent="0.25">
      <c r="A49" s="141" t="s">
        <v>677</v>
      </c>
      <c r="B49" s="140" t="s">
        <v>678</v>
      </c>
    </row>
    <row r="50" spans="1:2" x14ac:dyDescent="0.25">
      <c r="A50" s="139" t="s">
        <v>1893</v>
      </c>
      <c r="B50" s="140" t="s">
        <v>1894</v>
      </c>
    </row>
    <row r="51" spans="1:2" x14ac:dyDescent="0.25">
      <c r="A51" s="139" t="s">
        <v>1365</v>
      </c>
      <c r="B51" s="140" t="s">
        <v>1366</v>
      </c>
    </row>
    <row r="52" spans="1:2" x14ac:dyDescent="0.25">
      <c r="A52" s="139" t="s">
        <v>1573</v>
      </c>
      <c r="B52" s="140" t="s">
        <v>1574</v>
      </c>
    </row>
    <row r="53" spans="1:2" x14ac:dyDescent="0.25">
      <c r="A53" s="141" t="s">
        <v>673</v>
      </c>
      <c r="B53" s="140" t="s">
        <v>674</v>
      </c>
    </row>
    <row r="54" spans="1:2" x14ac:dyDescent="0.25">
      <c r="A54" s="141" t="s">
        <v>689</v>
      </c>
      <c r="B54" s="140" t="s">
        <v>690</v>
      </c>
    </row>
    <row r="55" spans="1:2" x14ac:dyDescent="0.25">
      <c r="A55" s="139" t="s">
        <v>3545</v>
      </c>
      <c r="B55" s="140" t="s">
        <v>3546</v>
      </c>
    </row>
    <row r="56" spans="1:2" x14ac:dyDescent="0.25">
      <c r="A56" s="139" t="s">
        <v>3451</v>
      </c>
      <c r="B56" s="140" t="s">
        <v>3452</v>
      </c>
    </row>
    <row r="57" spans="1:2" x14ac:dyDescent="0.25">
      <c r="A57" s="139" t="s">
        <v>3449</v>
      </c>
      <c r="B57" s="140" t="s">
        <v>3450</v>
      </c>
    </row>
    <row r="58" spans="1:2" x14ac:dyDescent="0.25">
      <c r="A58" s="139" t="s">
        <v>3547</v>
      </c>
      <c r="B58" s="140" t="s">
        <v>3548</v>
      </c>
    </row>
    <row r="59" spans="1:2" x14ac:dyDescent="0.25">
      <c r="A59" s="139" t="s">
        <v>3541</v>
      </c>
      <c r="B59" s="140" t="s">
        <v>3542</v>
      </c>
    </row>
    <row r="60" spans="1:2" x14ac:dyDescent="0.25">
      <c r="A60" s="139" t="s">
        <v>2393</v>
      </c>
      <c r="B60" s="140" t="s">
        <v>2394</v>
      </c>
    </row>
    <row r="61" spans="1:2" x14ac:dyDescent="0.25">
      <c r="A61" s="139" t="s">
        <v>1027</v>
      </c>
      <c r="B61" s="140" t="s">
        <v>1028</v>
      </c>
    </row>
    <row r="62" spans="1:2" x14ac:dyDescent="0.25">
      <c r="A62" s="139" t="s">
        <v>2959</v>
      </c>
      <c r="B62" s="140" t="s">
        <v>2960</v>
      </c>
    </row>
    <row r="63" spans="1:2" x14ac:dyDescent="0.25">
      <c r="A63" s="139" t="s">
        <v>3141</v>
      </c>
      <c r="B63" s="140" t="s">
        <v>3142</v>
      </c>
    </row>
    <row r="64" spans="1:2" x14ac:dyDescent="0.25">
      <c r="A64" s="139" t="s">
        <v>3143</v>
      </c>
      <c r="B64" s="140" t="s">
        <v>3144</v>
      </c>
    </row>
    <row r="65" spans="1:2" x14ac:dyDescent="0.25">
      <c r="A65" s="139" t="s">
        <v>3459</v>
      </c>
      <c r="B65" s="140" t="s">
        <v>3460</v>
      </c>
    </row>
    <row r="66" spans="1:2" x14ac:dyDescent="0.25">
      <c r="A66" s="139" t="s">
        <v>1307</v>
      </c>
      <c r="B66" s="140" t="s">
        <v>1308</v>
      </c>
    </row>
    <row r="67" spans="1:2" x14ac:dyDescent="0.25">
      <c r="A67" s="139" t="s">
        <v>1347</v>
      </c>
      <c r="B67" s="140" t="s">
        <v>1348</v>
      </c>
    </row>
    <row r="68" spans="1:2" x14ac:dyDescent="0.25">
      <c r="A68" s="139" t="s">
        <v>2463</v>
      </c>
      <c r="B68" s="140" t="s">
        <v>2464</v>
      </c>
    </row>
    <row r="69" spans="1:2" x14ac:dyDescent="0.25">
      <c r="A69" s="139" t="s">
        <v>1985</v>
      </c>
      <c r="B69" s="140" t="s">
        <v>1986</v>
      </c>
    </row>
    <row r="70" spans="1:2" x14ac:dyDescent="0.25">
      <c r="A70" s="139" t="s">
        <v>2353</v>
      </c>
      <c r="B70" s="140" t="s">
        <v>2354</v>
      </c>
    </row>
    <row r="71" spans="1:2" x14ac:dyDescent="0.25">
      <c r="A71" s="139" t="s">
        <v>2351</v>
      </c>
      <c r="B71" s="140" t="s">
        <v>2352</v>
      </c>
    </row>
    <row r="72" spans="1:2" x14ac:dyDescent="0.25">
      <c r="A72" s="139" t="s">
        <v>2705</v>
      </c>
      <c r="B72" s="140" t="s">
        <v>2706</v>
      </c>
    </row>
    <row r="73" spans="1:2" x14ac:dyDescent="0.25">
      <c r="A73" s="139" t="s">
        <v>2709</v>
      </c>
      <c r="B73" s="140" t="s">
        <v>2710</v>
      </c>
    </row>
    <row r="74" spans="1:2" x14ac:dyDescent="0.25">
      <c r="A74" s="139" t="s">
        <v>1839</v>
      </c>
      <c r="B74" s="140" t="s">
        <v>1840</v>
      </c>
    </row>
    <row r="75" spans="1:2" x14ac:dyDescent="0.25">
      <c r="A75" s="139" t="s">
        <v>1913</v>
      </c>
      <c r="B75" s="140" t="s">
        <v>1914</v>
      </c>
    </row>
    <row r="76" spans="1:2" x14ac:dyDescent="0.25">
      <c r="A76" s="139" t="s">
        <v>1029</v>
      </c>
      <c r="B76" s="140" t="s">
        <v>1030</v>
      </c>
    </row>
    <row r="77" spans="1:2" x14ac:dyDescent="0.25">
      <c r="A77" s="139" t="s">
        <v>1097</v>
      </c>
      <c r="B77" s="140" t="s">
        <v>1098</v>
      </c>
    </row>
    <row r="78" spans="1:2" x14ac:dyDescent="0.25">
      <c r="A78" s="139" t="s">
        <v>947</v>
      </c>
      <c r="B78" s="140" t="s">
        <v>948</v>
      </c>
    </row>
    <row r="79" spans="1:2" x14ac:dyDescent="0.25">
      <c r="A79" s="139" t="s">
        <v>2471</v>
      </c>
      <c r="B79" s="140" t="s">
        <v>2472</v>
      </c>
    </row>
    <row r="80" spans="1:2" x14ac:dyDescent="0.25">
      <c r="A80" s="139" t="s">
        <v>1725</v>
      </c>
      <c r="B80" s="140" t="s">
        <v>1726</v>
      </c>
    </row>
    <row r="81" spans="1:2" x14ac:dyDescent="0.25">
      <c r="A81" s="139" t="s">
        <v>2477</v>
      </c>
      <c r="B81" s="140" t="s">
        <v>2478</v>
      </c>
    </row>
    <row r="82" spans="1:2" x14ac:dyDescent="0.25">
      <c r="A82" s="139" t="s">
        <v>3035</v>
      </c>
      <c r="B82" s="140" t="s">
        <v>3036</v>
      </c>
    </row>
    <row r="83" spans="1:2" x14ac:dyDescent="0.25">
      <c r="A83" s="139" t="s">
        <v>2791</v>
      </c>
      <c r="B83" s="140" t="s">
        <v>2792</v>
      </c>
    </row>
    <row r="84" spans="1:2" x14ac:dyDescent="0.25">
      <c r="A84" s="139" t="s">
        <v>1601</v>
      </c>
      <c r="B84" s="140" t="s">
        <v>1602</v>
      </c>
    </row>
    <row r="85" spans="1:2" x14ac:dyDescent="0.25">
      <c r="A85" s="139" t="s">
        <v>975</v>
      </c>
      <c r="B85" s="140" t="s">
        <v>976</v>
      </c>
    </row>
    <row r="86" spans="1:2" x14ac:dyDescent="0.25">
      <c r="A86" s="139" t="s">
        <v>711</v>
      </c>
      <c r="B86" s="140" t="s">
        <v>712</v>
      </c>
    </row>
    <row r="87" spans="1:2" x14ac:dyDescent="0.25">
      <c r="A87" s="139" t="s">
        <v>713</v>
      </c>
      <c r="B87" s="140" t="s">
        <v>714</v>
      </c>
    </row>
    <row r="88" spans="1:2" x14ac:dyDescent="0.25">
      <c r="A88" s="139" t="s">
        <v>969</v>
      </c>
      <c r="B88" s="140" t="s">
        <v>970</v>
      </c>
    </row>
    <row r="89" spans="1:2" x14ac:dyDescent="0.25">
      <c r="A89" s="139" t="s">
        <v>707</v>
      </c>
      <c r="B89" s="140" t="s">
        <v>708</v>
      </c>
    </row>
    <row r="90" spans="1:2" x14ac:dyDescent="0.25">
      <c r="A90" s="139" t="s">
        <v>721</v>
      </c>
      <c r="B90" s="140" t="s">
        <v>722</v>
      </c>
    </row>
    <row r="91" spans="1:2" x14ac:dyDescent="0.25">
      <c r="A91" s="139" t="s">
        <v>1885</v>
      </c>
      <c r="B91" s="140" t="s">
        <v>1886</v>
      </c>
    </row>
    <row r="92" spans="1:2" x14ac:dyDescent="0.25">
      <c r="A92" s="139" t="s">
        <v>699</v>
      </c>
      <c r="B92" s="140" t="s">
        <v>700</v>
      </c>
    </row>
    <row r="93" spans="1:2" x14ac:dyDescent="0.25">
      <c r="A93" s="139" t="s">
        <v>2097</v>
      </c>
      <c r="B93" s="140" t="s">
        <v>2098</v>
      </c>
    </row>
    <row r="94" spans="1:2" x14ac:dyDescent="0.25">
      <c r="A94" s="139" t="s">
        <v>2683</v>
      </c>
      <c r="B94" s="140" t="s">
        <v>2684</v>
      </c>
    </row>
    <row r="95" spans="1:2" x14ac:dyDescent="0.25">
      <c r="A95" s="139" t="s">
        <v>1265</v>
      </c>
      <c r="B95" s="140" t="s">
        <v>1266</v>
      </c>
    </row>
    <row r="96" spans="1:2" x14ac:dyDescent="0.25">
      <c r="A96" s="139" t="s">
        <v>1273</v>
      </c>
      <c r="B96" s="140" t="s">
        <v>1274</v>
      </c>
    </row>
    <row r="97" spans="1:2" x14ac:dyDescent="0.25">
      <c r="A97" s="139" t="s">
        <v>1375</v>
      </c>
      <c r="B97" s="140" t="s">
        <v>1376</v>
      </c>
    </row>
    <row r="98" spans="1:2" x14ac:dyDescent="0.25">
      <c r="A98" s="139" t="s">
        <v>2689</v>
      </c>
      <c r="B98" s="140" t="s">
        <v>2690</v>
      </c>
    </row>
    <row r="99" spans="1:2" x14ac:dyDescent="0.25">
      <c r="A99" s="141" t="s">
        <v>601</v>
      </c>
      <c r="B99" s="140" t="s">
        <v>602</v>
      </c>
    </row>
    <row r="100" spans="1:2" x14ac:dyDescent="0.25">
      <c r="A100" s="139" t="s">
        <v>2673</v>
      </c>
      <c r="B100" s="140" t="s">
        <v>2674</v>
      </c>
    </row>
    <row r="101" spans="1:2" x14ac:dyDescent="0.25">
      <c r="A101" s="139" t="s">
        <v>3475</v>
      </c>
      <c r="B101" s="140" t="s">
        <v>3476</v>
      </c>
    </row>
    <row r="102" spans="1:2" x14ac:dyDescent="0.25">
      <c r="A102" s="139" t="s">
        <v>2523</v>
      </c>
      <c r="B102" s="140" t="s">
        <v>2524</v>
      </c>
    </row>
    <row r="103" spans="1:2" x14ac:dyDescent="0.25">
      <c r="A103" s="139" t="s">
        <v>1249</v>
      </c>
      <c r="B103" s="140" t="s">
        <v>1250</v>
      </c>
    </row>
    <row r="104" spans="1:2" x14ac:dyDescent="0.25">
      <c r="A104" s="139" t="s">
        <v>1283</v>
      </c>
      <c r="B104" s="140" t="s">
        <v>1284</v>
      </c>
    </row>
    <row r="105" spans="1:2" x14ac:dyDescent="0.25">
      <c r="A105" s="141" t="s">
        <v>679</v>
      </c>
      <c r="B105" s="140" t="s">
        <v>680</v>
      </c>
    </row>
    <row r="106" spans="1:2" x14ac:dyDescent="0.25">
      <c r="A106" s="139" t="s">
        <v>2371</v>
      </c>
      <c r="B106" s="140" t="s">
        <v>2372</v>
      </c>
    </row>
    <row r="107" spans="1:2" x14ac:dyDescent="0.25">
      <c r="A107" s="139" t="s">
        <v>1037</v>
      </c>
      <c r="B107" s="140" t="s">
        <v>1038</v>
      </c>
    </row>
    <row r="108" spans="1:2" x14ac:dyDescent="0.25">
      <c r="A108" s="139" t="s">
        <v>1047</v>
      </c>
      <c r="B108" s="140" t="s">
        <v>1048</v>
      </c>
    </row>
    <row r="109" spans="1:2" x14ac:dyDescent="0.25">
      <c r="A109" s="139" t="s">
        <v>1247</v>
      </c>
      <c r="B109" s="140" t="s">
        <v>1248</v>
      </c>
    </row>
    <row r="110" spans="1:2" x14ac:dyDescent="0.25">
      <c r="A110" s="141" t="s">
        <v>671</v>
      </c>
      <c r="B110" s="140" t="s">
        <v>672</v>
      </c>
    </row>
    <row r="111" spans="1:2" x14ac:dyDescent="0.25">
      <c r="A111" s="139" t="s">
        <v>1619</v>
      </c>
      <c r="B111" s="140" t="s">
        <v>1620</v>
      </c>
    </row>
    <row r="112" spans="1:2" x14ac:dyDescent="0.25">
      <c r="A112" s="139" t="s">
        <v>2467</v>
      </c>
      <c r="B112" s="140" t="s">
        <v>2468</v>
      </c>
    </row>
    <row r="113" spans="1:2" x14ac:dyDescent="0.25">
      <c r="A113" s="139" t="s">
        <v>1275</v>
      </c>
      <c r="B113" s="140" t="s">
        <v>1276</v>
      </c>
    </row>
    <row r="114" spans="1:2" x14ac:dyDescent="0.25">
      <c r="A114" s="139" t="s">
        <v>761</v>
      </c>
      <c r="B114" s="140" t="s">
        <v>762</v>
      </c>
    </row>
    <row r="115" spans="1:2" x14ac:dyDescent="0.25">
      <c r="A115" s="139" t="s">
        <v>1489</v>
      </c>
      <c r="B115" s="140" t="s">
        <v>1490</v>
      </c>
    </row>
    <row r="116" spans="1:2" x14ac:dyDescent="0.25">
      <c r="A116" s="139" t="s">
        <v>769</v>
      </c>
      <c r="B116" s="140" t="s">
        <v>770</v>
      </c>
    </row>
    <row r="117" spans="1:2" x14ac:dyDescent="0.25">
      <c r="A117" s="139" t="s">
        <v>1569</v>
      </c>
      <c r="B117" s="140" t="s">
        <v>1570</v>
      </c>
    </row>
    <row r="118" spans="1:2" x14ac:dyDescent="0.25">
      <c r="A118" s="139" t="s">
        <v>1473</v>
      </c>
      <c r="B118" s="140" t="s">
        <v>1474</v>
      </c>
    </row>
    <row r="119" spans="1:2" x14ac:dyDescent="0.25">
      <c r="A119" s="139" t="s">
        <v>1483</v>
      </c>
      <c r="B119" s="140" t="s">
        <v>1484</v>
      </c>
    </row>
    <row r="120" spans="1:2" x14ac:dyDescent="0.25">
      <c r="A120" s="139" t="s">
        <v>1481</v>
      </c>
      <c r="B120" s="140" t="s">
        <v>1482</v>
      </c>
    </row>
    <row r="121" spans="1:2" x14ac:dyDescent="0.25">
      <c r="A121" s="139" t="s">
        <v>751</v>
      </c>
      <c r="B121" s="140" t="s">
        <v>752</v>
      </c>
    </row>
    <row r="122" spans="1:2" x14ac:dyDescent="0.25">
      <c r="A122" s="139" t="s">
        <v>1197</v>
      </c>
      <c r="B122" s="140" t="s">
        <v>1198</v>
      </c>
    </row>
    <row r="123" spans="1:2" x14ac:dyDescent="0.25">
      <c r="A123" s="139" t="s">
        <v>1979</v>
      </c>
      <c r="B123" s="140" t="s">
        <v>1980</v>
      </c>
    </row>
    <row r="124" spans="1:2" x14ac:dyDescent="0.25">
      <c r="A124" s="139" t="s">
        <v>3131</v>
      </c>
      <c r="B124" s="140" t="s">
        <v>3132</v>
      </c>
    </row>
    <row r="125" spans="1:2" x14ac:dyDescent="0.25">
      <c r="A125" s="139" t="s">
        <v>2261</v>
      </c>
      <c r="B125" s="140" t="s">
        <v>2262</v>
      </c>
    </row>
    <row r="126" spans="1:2" x14ac:dyDescent="0.25">
      <c r="A126" s="139" t="s">
        <v>2147</v>
      </c>
      <c r="B126" s="140" t="s">
        <v>2148</v>
      </c>
    </row>
    <row r="127" spans="1:2" x14ac:dyDescent="0.25">
      <c r="A127" s="139" t="s">
        <v>2083</v>
      </c>
      <c r="B127" s="140" t="s">
        <v>2084</v>
      </c>
    </row>
    <row r="128" spans="1:2" x14ac:dyDescent="0.25">
      <c r="A128" s="139" t="s">
        <v>2257</v>
      </c>
      <c r="B128" s="140" t="s">
        <v>2258</v>
      </c>
    </row>
    <row r="129" spans="1:2" x14ac:dyDescent="0.25">
      <c r="A129" s="139" t="s">
        <v>1421</v>
      </c>
      <c r="B129" s="140" t="s">
        <v>1422</v>
      </c>
    </row>
    <row r="130" spans="1:2" x14ac:dyDescent="0.25">
      <c r="A130" s="139" t="s">
        <v>1331</v>
      </c>
      <c r="B130" s="140" t="s">
        <v>1332</v>
      </c>
    </row>
    <row r="131" spans="1:2" x14ac:dyDescent="0.25">
      <c r="A131" s="139" t="s">
        <v>1325</v>
      </c>
      <c r="B131" s="140" t="s">
        <v>1326</v>
      </c>
    </row>
    <row r="132" spans="1:2" x14ac:dyDescent="0.25">
      <c r="A132" s="139" t="s">
        <v>2105</v>
      </c>
      <c r="B132" s="140" t="s">
        <v>2106</v>
      </c>
    </row>
    <row r="133" spans="1:2" x14ac:dyDescent="0.25">
      <c r="A133" s="139" t="s">
        <v>1355</v>
      </c>
      <c r="B133" s="140" t="s">
        <v>1356</v>
      </c>
    </row>
    <row r="134" spans="1:2" x14ac:dyDescent="0.25">
      <c r="A134" s="139" t="s">
        <v>1915</v>
      </c>
      <c r="B134" s="140" t="s">
        <v>1916</v>
      </c>
    </row>
    <row r="135" spans="1:2" x14ac:dyDescent="0.25">
      <c r="A135" s="139" t="s">
        <v>1989</v>
      </c>
      <c r="B135" s="140" t="s">
        <v>1990</v>
      </c>
    </row>
    <row r="136" spans="1:2" x14ac:dyDescent="0.25">
      <c r="A136" s="139" t="s">
        <v>1477</v>
      </c>
      <c r="B136" s="140" t="s">
        <v>1478</v>
      </c>
    </row>
    <row r="137" spans="1:2" x14ac:dyDescent="0.25">
      <c r="A137" s="139" t="s">
        <v>1077</v>
      </c>
      <c r="B137" s="140" t="s">
        <v>1078</v>
      </c>
    </row>
    <row r="138" spans="1:2" x14ac:dyDescent="0.25">
      <c r="A138" s="139" t="s">
        <v>1083</v>
      </c>
      <c r="B138" s="140" t="s">
        <v>1084</v>
      </c>
    </row>
    <row r="139" spans="1:2" x14ac:dyDescent="0.25">
      <c r="A139" s="139" t="s">
        <v>1079</v>
      </c>
      <c r="B139" s="140" t="s">
        <v>1080</v>
      </c>
    </row>
    <row r="140" spans="1:2" x14ac:dyDescent="0.25">
      <c r="A140" s="139" t="s">
        <v>3207</v>
      </c>
      <c r="B140" s="140" t="s">
        <v>3208</v>
      </c>
    </row>
    <row r="141" spans="1:2" x14ac:dyDescent="0.25">
      <c r="A141" s="139" t="s">
        <v>1087</v>
      </c>
      <c r="B141" s="140" t="s">
        <v>1088</v>
      </c>
    </row>
    <row r="142" spans="1:2" x14ac:dyDescent="0.25">
      <c r="A142" s="139" t="s">
        <v>1089</v>
      </c>
      <c r="B142" s="140" t="s">
        <v>1090</v>
      </c>
    </row>
    <row r="143" spans="1:2" x14ac:dyDescent="0.25">
      <c r="A143" s="139" t="s">
        <v>1085</v>
      </c>
      <c r="B143" s="140" t="s">
        <v>1086</v>
      </c>
    </row>
    <row r="144" spans="1:2" x14ac:dyDescent="0.25">
      <c r="A144" s="139" t="s">
        <v>1093</v>
      </c>
      <c r="B144" s="140" t="s">
        <v>1094</v>
      </c>
    </row>
    <row r="145" spans="1:2" x14ac:dyDescent="0.25">
      <c r="A145" s="139" t="s">
        <v>1135</v>
      </c>
      <c r="B145" s="140" t="s">
        <v>1136</v>
      </c>
    </row>
    <row r="146" spans="1:2" x14ac:dyDescent="0.25">
      <c r="A146" s="139" t="s">
        <v>3335</v>
      </c>
      <c r="B146" s="140" t="s">
        <v>3336</v>
      </c>
    </row>
    <row r="147" spans="1:2" x14ac:dyDescent="0.25">
      <c r="A147" s="139" t="s">
        <v>2019</v>
      </c>
      <c r="B147" s="140" t="s">
        <v>2020</v>
      </c>
    </row>
    <row r="148" spans="1:2" x14ac:dyDescent="0.25">
      <c r="A148" s="139" t="s">
        <v>2023</v>
      </c>
      <c r="B148" s="140" t="s">
        <v>2024</v>
      </c>
    </row>
    <row r="149" spans="1:2" x14ac:dyDescent="0.25">
      <c r="A149" s="139" t="s">
        <v>2719</v>
      </c>
      <c r="B149" s="140" t="s">
        <v>2720</v>
      </c>
    </row>
    <row r="150" spans="1:2" x14ac:dyDescent="0.25">
      <c r="A150" s="139" t="s">
        <v>1405</v>
      </c>
      <c r="B150" s="140" t="s">
        <v>1406</v>
      </c>
    </row>
    <row r="151" spans="1:2" x14ac:dyDescent="0.25">
      <c r="A151" s="139" t="s">
        <v>2487</v>
      </c>
      <c r="B151" s="140" t="s">
        <v>2488</v>
      </c>
    </row>
    <row r="152" spans="1:2" x14ac:dyDescent="0.25">
      <c r="A152" s="139" t="s">
        <v>1381</v>
      </c>
      <c r="B152" s="140" t="s">
        <v>1382</v>
      </c>
    </row>
    <row r="153" spans="1:2" x14ac:dyDescent="0.25">
      <c r="A153" s="139" t="s">
        <v>1525</v>
      </c>
      <c r="B153" s="140" t="s">
        <v>1526</v>
      </c>
    </row>
    <row r="154" spans="1:2" x14ac:dyDescent="0.25">
      <c r="A154" s="139" t="s">
        <v>3441</v>
      </c>
      <c r="B154" s="140" t="s">
        <v>3442</v>
      </c>
    </row>
    <row r="155" spans="1:2" x14ac:dyDescent="0.25">
      <c r="A155" s="139" t="s">
        <v>3453</v>
      </c>
      <c r="B155" s="140" t="s">
        <v>3454</v>
      </c>
    </row>
    <row r="156" spans="1:2" x14ac:dyDescent="0.25">
      <c r="A156" s="141" t="s">
        <v>657</v>
      </c>
      <c r="B156" s="140" t="s">
        <v>658</v>
      </c>
    </row>
    <row r="157" spans="1:2" x14ac:dyDescent="0.25">
      <c r="A157" s="139" t="s">
        <v>3437</v>
      </c>
      <c r="B157" s="140" t="s">
        <v>3438</v>
      </c>
    </row>
    <row r="158" spans="1:2" x14ac:dyDescent="0.25">
      <c r="A158" s="139" t="s">
        <v>3125</v>
      </c>
      <c r="B158" s="140" t="s">
        <v>3126</v>
      </c>
    </row>
    <row r="159" spans="1:2" x14ac:dyDescent="0.25">
      <c r="A159" s="139" t="s">
        <v>3269</v>
      </c>
      <c r="B159" s="140" t="s">
        <v>3270</v>
      </c>
    </row>
    <row r="160" spans="1:2" x14ac:dyDescent="0.25">
      <c r="A160" s="139" t="s">
        <v>1941</v>
      </c>
      <c r="B160" s="140" t="s">
        <v>1942</v>
      </c>
    </row>
    <row r="161" spans="1:2" x14ac:dyDescent="0.25">
      <c r="A161" s="139" t="s">
        <v>2217</v>
      </c>
      <c r="B161" s="140" t="s">
        <v>2218</v>
      </c>
    </row>
    <row r="162" spans="1:2" x14ac:dyDescent="0.25">
      <c r="A162" s="139" t="s">
        <v>2389</v>
      </c>
      <c r="B162" s="140" t="s">
        <v>2390</v>
      </c>
    </row>
    <row r="163" spans="1:2" x14ac:dyDescent="0.25">
      <c r="A163" s="139" t="s">
        <v>1943</v>
      </c>
      <c r="B163" s="140" t="s">
        <v>1944</v>
      </c>
    </row>
    <row r="164" spans="1:2" x14ac:dyDescent="0.25">
      <c r="A164" s="139" t="s">
        <v>1417</v>
      </c>
      <c r="B164" s="140" t="s">
        <v>1418</v>
      </c>
    </row>
    <row r="165" spans="1:2" x14ac:dyDescent="0.25">
      <c r="A165" s="139" t="s">
        <v>1843</v>
      </c>
      <c r="B165" s="140" t="s">
        <v>1844</v>
      </c>
    </row>
    <row r="166" spans="1:2" x14ac:dyDescent="0.25">
      <c r="A166" s="139" t="s">
        <v>3289</v>
      </c>
      <c r="B166" s="140" t="s">
        <v>3290</v>
      </c>
    </row>
    <row r="167" spans="1:2" x14ac:dyDescent="0.25">
      <c r="A167" s="139" t="s">
        <v>3279</v>
      </c>
      <c r="B167" s="140" t="s">
        <v>3280</v>
      </c>
    </row>
    <row r="168" spans="1:2" x14ac:dyDescent="0.25">
      <c r="A168" s="139" t="s">
        <v>1803</v>
      </c>
      <c r="B168" s="140" t="s">
        <v>1804</v>
      </c>
    </row>
    <row r="169" spans="1:2" x14ac:dyDescent="0.25">
      <c r="A169" s="139" t="s">
        <v>1699</v>
      </c>
      <c r="B169" s="140" t="s">
        <v>1700</v>
      </c>
    </row>
    <row r="170" spans="1:2" x14ac:dyDescent="0.25">
      <c r="A170" s="139" t="s">
        <v>2433</v>
      </c>
      <c r="B170" s="140" t="s">
        <v>2434</v>
      </c>
    </row>
    <row r="171" spans="1:2" x14ac:dyDescent="0.25">
      <c r="A171" s="139" t="s">
        <v>1823</v>
      </c>
      <c r="B171" s="140" t="s">
        <v>1824</v>
      </c>
    </row>
    <row r="172" spans="1:2" x14ac:dyDescent="0.25">
      <c r="A172" s="139" t="s">
        <v>3471</v>
      </c>
      <c r="B172" s="140" t="s">
        <v>3472</v>
      </c>
    </row>
    <row r="173" spans="1:2" x14ac:dyDescent="0.25">
      <c r="A173" s="139" t="s">
        <v>2577</v>
      </c>
      <c r="B173" s="140" t="s">
        <v>2578</v>
      </c>
    </row>
    <row r="174" spans="1:2" x14ac:dyDescent="0.25">
      <c r="A174" s="139" t="s">
        <v>2631</v>
      </c>
      <c r="B174" s="140" t="s">
        <v>2632</v>
      </c>
    </row>
    <row r="175" spans="1:2" x14ac:dyDescent="0.25">
      <c r="A175" s="139" t="s">
        <v>855</v>
      </c>
      <c r="B175" s="140" t="s">
        <v>856</v>
      </c>
    </row>
    <row r="176" spans="1:2" x14ac:dyDescent="0.25">
      <c r="A176" s="139" t="s">
        <v>925</v>
      </c>
      <c r="B176" s="140" t="s">
        <v>926</v>
      </c>
    </row>
    <row r="177" spans="1:2" x14ac:dyDescent="0.25">
      <c r="A177" s="139" t="s">
        <v>933</v>
      </c>
      <c r="B177" s="140" t="s">
        <v>934</v>
      </c>
    </row>
    <row r="178" spans="1:2" x14ac:dyDescent="0.25">
      <c r="A178" s="139" t="s">
        <v>935</v>
      </c>
      <c r="B178" s="140" t="s">
        <v>936</v>
      </c>
    </row>
    <row r="179" spans="1:2" x14ac:dyDescent="0.25">
      <c r="A179" s="139" t="s">
        <v>771</v>
      </c>
      <c r="B179" s="140" t="s">
        <v>772</v>
      </c>
    </row>
    <row r="180" spans="1:2" x14ac:dyDescent="0.25">
      <c r="A180" s="139" t="s">
        <v>1429</v>
      </c>
      <c r="B180" s="140" t="s">
        <v>1430</v>
      </c>
    </row>
    <row r="181" spans="1:2" x14ac:dyDescent="0.25">
      <c r="A181" s="139" t="s">
        <v>1023</v>
      </c>
      <c r="B181" s="140" t="s">
        <v>1024</v>
      </c>
    </row>
    <row r="182" spans="1:2" x14ac:dyDescent="0.25">
      <c r="A182" s="139" t="s">
        <v>1057</v>
      </c>
      <c r="B182" s="140" t="s">
        <v>1058</v>
      </c>
    </row>
    <row r="183" spans="1:2" x14ac:dyDescent="0.25">
      <c r="A183" s="139" t="s">
        <v>859</v>
      </c>
      <c r="B183" s="140" t="s">
        <v>860</v>
      </c>
    </row>
    <row r="184" spans="1:2" x14ac:dyDescent="0.25">
      <c r="A184" s="139" t="s">
        <v>1897</v>
      </c>
      <c r="B184" s="140" t="s">
        <v>1898</v>
      </c>
    </row>
    <row r="185" spans="1:2" x14ac:dyDescent="0.25">
      <c r="A185" s="139" t="s">
        <v>1741</v>
      </c>
      <c r="B185" s="140" t="s">
        <v>1742</v>
      </c>
    </row>
    <row r="186" spans="1:2" x14ac:dyDescent="0.25">
      <c r="A186" s="139" t="s">
        <v>923</v>
      </c>
      <c r="B186" s="140" t="s">
        <v>924</v>
      </c>
    </row>
    <row r="187" spans="1:2" x14ac:dyDescent="0.25">
      <c r="A187" s="139" t="s">
        <v>997</v>
      </c>
      <c r="B187" s="140" t="s">
        <v>998</v>
      </c>
    </row>
    <row r="188" spans="1:2" x14ac:dyDescent="0.25">
      <c r="A188" s="139" t="s">
        <v>1659</v>
      </c>
      <c r="B188" s="140" t="s">
        <v>1660</v>
      </c>
    </row>
    <row r="189" spans="1:2" x14ac:dyDescent="0.25">
      <c r="A189" s="139" t="s">
        <v>1553</v>
      </c>
      <c r="B189" s="140" t="s">
        <v>1554</v>
      </c>
    </row>
    <row r="190" spans="1:2" x14ac:dyDescent="0.25">
      <c r="A190" s="139" t="s">
        <v>991</v>
      </c>
      <c r="B190" s="140" t="s">
        <v>992</v>
      </c>
    </row>
    <row r="191" spans="1:2" x14ac:dyDescent="0.25">
      <c r="A191" s="139" t="s">
        <v>927</v>
      </c>
      <c r="B191" s="140" t="s">
        <v>928</v>
      </c>
    </row>
    <row r="192" spans="1:2" x14ac:dyDescent="0.25">
      <c r="A192" s="139" t="s">
        <v>1061</v>
      </c>
      <c r="B192" s="140" t="s">
        <v>1062</v>
      </c>
    </row>
    <row r="193" spans="1:2" x14ac:dyDescent="0.25">
      <c r="A193" s="139" t="s">
        <v>993</v>
      </c>
      <c r="B193" s="140" t="s">
        <v>994</v>
      </c>
    </row>
    <row r="194" spans="1:2" x14ac:dyDescent="0.25">
      <c r="A194" s="139" t="s">
        <v>999</v>
      </c>
      <c r="B194" s="140" t="s">
        <v>1000</v>
      </c>
    </row>
    <row r="195" spans="1:2" x14ac:dyDescent="0.25">
      <c r="A195" s="139" t="s">
        <v>3405</v>
      </c>
      <c r="B195" s="140" t="s">
        <v>3406</v>
      </c>
    </row>
    <row r="196" spans="1:2" x14ac:dyDescent="0.25">
      <c r="A196" s="139" t="s">
        <v>2065</v>
      </c>
      <c r="B196" s="140" t="s">
        <v>2066</v>
      </c>
    </row>
    <row r="197" spans="1:2" x14ac:dyDescent="0.25">
      <c r="A197" s="139" t="s">
        <v>2863</v>
      </c>
      <c r="B197" s="140" t="s">
        <v>2864</v>
      </c>
    </row>
    <row r="198" spans="1:2" x14ac:dyDescent="0.25">
      <c r="A198" s="139" t="s">
        <v>3407</v>
      </c>
      <c r="B198" s="140" t="s">
        <v>3408</v>
      </c>
    </row>
    <row r="199" spans="1:2" x14ac:dyDescent="0.25">
      <c r="A199" s="139" t="s">
        <v>2401</v>
      </c>
      <c r="B199" s="140" t="s">
        <v>2402</v>
      </c>
    </row>
    <row r="200" spans="1:2" x14ac:dyDescent="0.25">
      <c r="A200" s="139" t="s">
        <v>937</v>
      </c>
      <c r="B200" s="140" t="s">
        <v>938</v>
      </c>
    </row>
    <row r="201" spans="1:2" x14ac:dyDescent="0.25">
      <c r="A201" s="139" t="s">
        <v>943</v>
      </c>
      <c r="B201" s="140" t="s">
        <v>944</v>
      </c>
    </row>
    <row r="202" spans="1:2" x14ac:dyDescent="0.25">
      <c r="A202" s="139" t="s">
        <v>2301</v>
      </c>
      <c r="B202" s="140" t="s">
        <v>2302</v>
      </c>
    </row>
    <row r="203" spans="1:2" x14ac:dyDescent="0.25">
      <c r="A203" s="139" t="s">
        <v>2321</v>
      </c>
      <c r="B203" s="140" t="s">
        <v>2322</v>
      </c>
    </row>
    <row r="204" spans="1:2" x14ac:dyDescent="0.25">
      <c r="A204" s="139" t="s">
        <v>2529</v>
      </c>
      <c r="B204" s="140" t="s">
        <v>2530</v>
      </c>
    </row>
    <row r="205" spans="1:2" x14ac:dyDescent="0.25">
      <c r="A205" s="139" t="s">
        <v>1503</v>
      </c>
      <c r="B205" s="140" t="s">
        <v>1504</v>
      </c>
    </row>
    <row r="206" spans="1:2" x14ac:dyDescent="0.25">
      <c r="A206" s="139" t="s">
        <v>3393</v>
      </c>
      <c r="B206" s="140" t="s">
        <v>3394</v>
      </c>
    </row>
    <row r="207" spans="1:2" x14ac:dyDescent="0.25">
      <c r="A207" s="139" t="s">
        <v>3383</v>
      </c>
      <c r="B207" s="140" t="s">
        <v>3384</v>
      </c>
    </row>
    <row r="208" spans="1:2" x14ac:dyDescent="0.25">
      <c r="A208" s="139" t="s">
        <v>3281</v>
      </c>
      <c r="B208" s="140" t="s">
        <v>3282</v>
      </c>
    </row>
    <row r="209" spans="1:2" x14ac:dyDescent="0.25">
      <c r="A209" s="139" t="s">
        <v>2395</v>
      </c>
      <c r="B209" s="140" t="s">
        <v>2396</v>
      </c>
    </row>
    <row r="210" spans="1:2" x14ac:dyDescent="0.25">
      <c r="A210" s="139" t="s">
        <v>2491</v>
      </c>
      <c r="B210" s="140" t="s">
        <v>2492</v>
      </c>
    </row>
    <row r="211" spans="1:2" x14ac:dyDescent="0.25">
      <c r="A211" s="141" t="s">
        <v>575</v>
      </c>
      <c r="B211" s="140" t="s">
        <v>576</v>
      </c>
    </row>
    <row r="212" spans="1:2" x14ac:dyDescent="0.25">
      <c r="A212" s="139" t="s">
        <v>3329</v>
      </c>
      <c r="B212" s="140" t="s">
        <v>3330</v>
      </c>
    </row>
    <row r="213" spans="1:2" x14ac:dyDescent="0.25">
      <c r="A213" s="139" t="s">
        <v>2543</v>
      </c>
      <c r="B213" s="140" t="s">
        <v>2544</v>
      </c>
    </row>
    <row r="214" spans="1:2" x14ac:dyDescent="0.25">
      <c r="A214" s="139" t="s">
        <v>3433</v>
      </c>
      <c r="B214" s="140" t="s">
        <v>3434</v>
      </c>
    </row>
    <row r="215" spans="1:2" x14ac:dyDescent="0.25">
      <c r="A215" s="139" t="s">
        <v>1471</v>
      </c>
      <c r="B215" s="140" t="s">
        <v>1472</v>
      </c>
    </row>
    <row r="216" spans="1:2" x14ac:dyDescent="0.25">
      <c r="A216" s="139" t="s">
        <v>1865</v>
      </c>
      <c r="B216" s="140" t="s">
        <v>1866</v>
      </c>
    </row>
    <row r="217" spans="1:2" x14ac:dyDescent="0.25">
      <c r="A217" s="141" t="s">
        <v>573</v>
      </c>
      <c r="B217" s="140" t="s">
        <v>574</v>
      </c>
    </row>
    <row r="218" spans="1:2" x14ac:dyDescent="0.25">
      <c r="A218" s="139" t="s">
        <v>1869</v>
      </c>
      <c r="B218" s="140" t="s">
        <v>1870</v>
      </c>
    </row>
    <row r="219" spans="1:2" x14ac:dyDescent="0.25">
      <c r="A219" s="139" t="s">
        <v>1711</v>
      </c>
      <c r="B219" s="140" t="s">
        <v>1712</v>
      </c>
    </row>
    <row r="220" spans="1:2" x14ac:dyDescent="0.25">
      <c r="A220" s="139" t="s">
        <v>3365</v>
      </c>
      <c r="B220" s="140" t="s">
        <v>3366</v>
      </c>
    </row>
    <row r="221" spans="1:2" x14ac:dyDescent="0.25">
      <c r="A221" s="139" t="s">
        <v>3527</v>
      </c>
      <c r="B221" s="140" t="s">
        <v>3528</v>
      </c>
    </row>
    <row r="222" spans="1:2" x14ac:dyDescent="0.25">
      <c r="A222" s="139" t="s">
        <v>1487</v>
      </c>
      <c r="B222" s="140" t="s">
        <v>1488</v>
      </c>
    </row>
    <row r="223" spans="1:2" x14ac:dyDescent="0.25">
      <c r="A223" s="139" t="s">
        <v>1309</v>
      </c>
      <c r="B223" s="140" t="s">
        <v>1310</v>
      </c>
    </row>
    <row r="224" spans="1:2" x14ac:dyDescent="0.25">
      <c r="A224" s="139" t="s">
        <v>1357</v>
      </c>
      <c r="B224" s="140" t="s">
        <v>1358</v>
      </c>
    </row>
    <row r="225" spans="1:2" x14ac:dyDescent="0.25">
      <c r="A225" s="139" t="s">
        <v>1841</v>
      </c>
      <c r="B225" s="140" t="s">
        <v>1842</v>
      </c>
    </row>
    <row r="226" spans="1:2" x14ac:dyDescent="0.25">
      <c r="A226" s="139" t="s">
        <v>1939</v>
      </c>
      <c r="B226" s="140" t="s">
        <v>1940</v>
      </c>
    </row>
    <row r="227" spans="1:2" x14ac:dyDescent="0.25">
      <c r="A227" s="139" t="s">
        <v>3153</v>
      </c>
      <c r="B227" s="140" t="s">
        <v>3154</v>
      </c>
    </row>
    <row r="228" spans="1:2" x14ac:dyDescent="0.25">
      <c r="A228" s="139" t="s">
        <v>2865</v>
      </c>
      <c r="B228" s="140" t="s">
        <v>2866</v>
      </c>
    </row>
    <row r="229" spans="1:2" x14ac:dyDescent="0.25">
      <c r="A229" s="139" t="s">
        <v>1673</v>
      </c>
      <c r="B229" s="140" t="s">
        <v>1674</v>
      </c>
    </row>
    <row r="230" spans="1:2" x14ac:dyDescent="0.25">
      <c r="A230" s="139" t="s">
        <v>2043</v>
      </c>
      <c r="B230" s="140" t="s">
        <v>2044</v>
      </c>
    </row>
    <row r="231" spans="1:2" x14ac:dyDescent="0.25">
      <c r="A231" s="139" t="s">
        <v>1947</v>
      </c>
      <c r="B231" s="140" t="s">
        <v>1948</v>
      </c>
    </row>
    <row r="232" spans="1:2" x14ac:dyDescent="0.25">
      <c r="A232" s="139" t="s">
        <v>3377</v>
      </c>
      <c r="B232" s="140" t="s">
        <v>3378</v>
      </c>
    </row>
    <row r="233" spans="1:2" x14ac:dyDescent="0.25">
      <c r="A233" s="139" t="s">
        <v>3395</v>
      </c>
      <c r="B233" s="140" t="s">
        <v>3396</v>
      </c>
    </row>
    <row r="234" spans="1:2" x14ac:dyDescent="0.25">
      <c r="A234" s="139" t="s">
        <v>891</v>
      </c>
      <c r="B234" s="140" t="s">
        <v>892</v>
      </c>
    </row>
    <row r="235" spans="1:2" x14ac:dyDescent="0.25">
      <c r="A235" s="139" t="s">
        <v>2457</v>
      </c>
      <c r="B235" s="140" t="s">
        <v>2458</v>
      </c>
    </row>
    <row r="236" spans="1:2" x14ac:dyDescent="0.25">
      <c r="A236" s="139" t="s">
        <v>1615</v>
      </c>
      <c r="B236" s="140" t="s">
        <v>1616</v>
      </c>
    </row>
    <row r="237" spans="1:2" x14ac:dyDescent="0.25">
      <c r="A237" s="139" t="s">
        <v>1667</v>
      </c>
      <c r="B237" s="140" t="s">
        <v>1668</v>
      </c>
    </row>
    <row r="238" spans="1:2" x14ac:dyDescent="0.25">
      <c r="A238" s="139" t="s">
        <v>1613</v>
      </c>
      <c r="B238" s="140" t="s">
        <v>1614</v>
      </c>
    </row>
    <row r="239" spans="1:2" x14ac:dyDescent="0.25">
      <c r="A239" s="139" t="s">
        <v>949</v>
      </c>
      <c r="B239" s="140" t="s">
        <v>950</v>
      </c>
    </row>
    <row r="240" spans="1:2" x14ac:dyDescent="0.25">
      <c r="A240" s="139" t="s">
        <v>945</v>
      </c>
      <c r="B240" s="140" t="s">
        <v>946</v>
      </c>
    </row>
    <row r="241" spans="1:2" x14ac:dyDescent="0.25">
      <c r="A241" s="139" t="s">
        <v>2483</v>
      </c>
      <c r="B241" s="140" t="s">
        <v>2484</v>
      </c>
    </row>
    <row r="242" spans="1:2" x14ac:dyDescent="0.25">
      <c r="A242" s="139" t="s">
        <v>2271</v>
      </c>
      <c r="B242" s="140" t="s">
        <v>2272</v>
      </c>
    </row>
    <row r="243" spans="1:2" x14ac:dyDescent="0.25">
      <c r="A243" s="139" t="s">
        <v>773</v>
      </c>
      <c r="B243" s="140" t="s">
        <v>774</v>
      </c>
    </row>
    <row r="244" spans="1:2" x14ac:dyDescent="0.25">
      <c r="A244" s="139" t="s">
        <v>777</v>
      </c>
      <c r="B244" s="140" t="s">
        <v>778</v>
      </c>
    </row>
    <row r="245" spans="1:2" x14ac:dyDescent="0.25">
      <c r="A245" s="139" t="s">
        <v>775</v>
      </c>
      <c r="B245" s="140" t="s">
        <v>776</v>
      </c>
    </row>
    <row r="246" spans="1:2" x14ac:dyDescent="0.25">
      <c r="A246" s="139" t="s">
        <v>1561</v>
      </c>
      <c r="B246" s="140" t="s">
        <v>1562</v>
      </c>
    </row>
    <row r="247" spans="1:2" x14ac:dyDescent="0.25">
      <c r="A247" s="139" t="s">
        <v>779</v>
      </c>
      <c r="B247" s="140" t="s">
        <v>780</v>
      </c>
    </row>
    <row r="248" spans="1:2" x14ac:dyDescent="0.25">
      <c r="A248" s="139" t="s">
        <v>2999</v>
      </c>
      <c r="B248" s="140" t="s">
        <v>3000</v>
      </c>
    </row>
    <row r="249" spans="1:2" x14ac:dyDescent="0.25">
      <c r="A249" s="139" t="s">
        <v>1107</v>
      </c>
      <c r="B249" s="140" t="s">
        <v>1108</v>
      </c>
    </row>
    <row r="250" spans="1:2" x14ac:dyDescent="0.25">
      <c r="A250" s="139" t="s">
        <v>1539</v>
      </c>
      <c r="B250" s="140" t="s">
        <v>1540</v>
      </c>
    </row>
    <row r="251" spans="1:2" x14ac:dyDescent="0.25">
      <c r="A251" s="139" t="s">
        <v>1743</v>
      </c>
      <c r="B251" s="140" t="s">
        <v>1744</v>
      </c>
    </row>
    <row r="252" spans="1:2" x14ac:dyDescent="0.25">
      <c r="A252" s="139" t="s">
        <v>1905</v>
      </c>
      <c r="B252" s="140" t="s">
        <v>1906</v>
      </c>
    </row>
    <row r="253" spans="1:2" x14ac:dyDescent="0.25">
      <c r="A253" s="139" t="s">
        <v>1095</v>
      </c>
      <c r="B253" s="140" t="s">
        <v>1096</v>
      </c>
    </row>
    <row r="254" spans="1:2" x14ac:dyDescent="0.25">
      <c r="A254" s="139" t="s">
        <v>1115</v>
      </c>
      <c r="B254" s="140" t="s">
        <v>1116</v>
      </c>
    </row>
    <row r="255" spans="1:2" x14ac:dyDescent="0.25">
      <c r="A255" s="139" t="s">
        <v>2867</v>
      </c>
      <c r="B255" s="140" t="s">
        <v>2868</v>
      </c>
    </row>
    <row r="256" spans="1:2" x14ac:dyDescent="0.25">
      <c r="A256" s="139" t="s">
        <v>2809</v>
      </c>
      <c r="B256" s="140" t="s">
        <v>2810</v>
      </c>
    </row>
    <row r="257" spans="1:2" x14ac:dyDescent="0.25">
      <c r="A257" s="139" t="s">
        <v>2547</v>
      </c>
      <c r="B257" s="140" t="s">
        <v>2548</v>
      </c>
    </row>
    <row r="258" spans="1:2" x14ac:dyDescent="0.25">
      <c r="A258" s="139" t="s">
        <v>3313</v>
      </c>
      <c r="B258" s="140" t="s">
        <v>3314</v>
      </c>
    </row>
    <row r="259" spans="1:2" x14ac:dyDescent="0.25">
      <c r="A259" s="139" t="s">
        <v>2669</v>
      </c>
      <c r="B259" s="140" t="s">
        <v>2670</v>
      </c>
    </row>
    <row r="260" spans="1:2" x14ac:dyDescent="0.25">
      <c r="A260" s="139" t="s">
        <v>2969</v>
      </c>
      <c r="B260" s="140" t="s">
        <v>2970</v>
      </c>
    </row>
    <row r="261" spans="1:2" x14ac:dyDescent="0.25">
      <c r="A261" s="139" t="s">
        <v>2183</v>
      </c>
      <c r="B261" s="140" t="s">
        <v>2184</v>
      </c>
    </row>
    <row r="262" spans="1:2" x14ac:dyDescent="0.25">
      <c r="A262" s="139" t="s">
        <v>2357</v>
      </c>
      <c r="B262" s="140" t="s">
        <v>2358</v>
      </c>
    </row>
    <row r="263" spans="1:2" x14ac:dyDescent="0.25">
      <c r="A263" s="139" t="s">
        <v>2377</v>
      </c>
      <c r="B263" s="140" t="s">
        <v>2378</v>
      </c>
    </row>
    <row r="264" spans="1:2" x14ac:dyDescent="0.25">
      <c r="A264" s="139" t="s">
        <v>1955</v>
      </c>
      <c r="B264" s="140" t="s">
        <v>1956</v>
      </c>
    </row>
    <row r="265" spans="1:2" x14ac:dyDescent="0.25">
      <c r="A265" s="139" t="s">
        <v>2015</v>
      </c>
      <c r="B265" s="140" t="s">
        <v>2016</v>
      </c>
    </row>
    <row r="266" spans="1:2" x14ac:dyDescent="0.25">
      <c r="A266" s="139" t="s">
        <v>3235</v>
      </c>
      <c r="B266" s="140" t="s">
        <v>3236</v>
      </c>
    </row>
    <row r="267" spans="1:2" x14ac:dyDescent="0.25">
      <c r="A267" s="139" t="s">
        <v>2531</v>
      </c>
      <c r="B267" s="140" t="s">
        <v>2532</v>
      </c>
    </row>
    <row r="268" spans="1:2" x14ac:dyDescent="0.25">
      <c r="A268" s="139" t="s">
        <v>2249</v>
      </c>
      <c r="B268" s="140" t="s">
        <v>2250</v>
      </c>
    </row>
    <row r="269" spans="1:2" x14ac:dyDescent="0.25">
      <c r="A269" s="139" t="s">
        <v>753</v>
      </c>
      <c r="B269" s="140" t="s">
        <v>754</v>
      </c>
    </row>
    <row r="270" spans="1:2" x14ac:dyDescent="0.25">
      <c r="A270" s="139" t="s">
        <v>1491</v>
      </c>
      <c r="B270" s="140" t="s">
        <v>1492</v>
      </c>
    </row>
    <row r="271" spans="1:2" x14ac:dyDescent="0.25">
      <c r="A271" s="139" t="s">
        <v>1501</v>
      </c>
      <c r="B271" s="140" t="s">
        <v>1502</v>
      </c>
    </row>
    <row r="272" spans="1:2" x14ac:dyDescent="0.25">
      <c r="A272" s="139" t="s">
        <v>781</v>
      </c>
      <c r="B272" s="140" t="s">
        <v>782</v>
      </c>
    </row>
    <row r="273" spans="1:2" x14ac:dyDescent="0.25">
      <c r="A273" s="139" t="s">
        <v>791</v>
      </c>
      <c r="B273" s="140" t="s">
        <v>792</v>
      </c>
    </row>
    <row r="274" spans="1:2" x14ac:dyDescent="0.25">
      <c r="A274" s="139" t="s">
        <v>1727</v>
      </c>
      <c r="B274" s="140" t="s">
        <v>1728</v>
      </c>
    </row>
    <row r="275" spans="1:2" x14ac:dyDescent="0.25">
      <c r="A275" s="139" t="s">
        <v>2475</v>
      </c>
      <c r="B275" s="140" t="s">
        <v>2476</v>
      </c>
    </row>
    <row r="276" spans="1:2" x14ac:dyDescent="0.25">
      <c r="A276" s="139" t="s">
        <v>2481</v>
      </c>
      <c r="B276" s="140" t="s">
        <v>2482</v>
      </c>
    </row>
    <row r="277" spans="1:2" x14ac:dyDescent="0.25">
      <c r="A277" s="139" t="s">
        <v>2783</v>
      </c>
      <c r="B277" s="140" t="s">
        <v>2784</v>
      </c>
    </row>
    <row r="278" spans="1:2" x14ac:dyDescent="0.25">
      <c r="A278" s="139" t="s">
        <v>2847</v>
      </c>
      <c r="B278" s="140" t="s">
        <v>2848</v>
      </c>
    </row>
    <row r="279" spans="1:2" x14ac:dyDescent="0.25">
      <c r="A279" s="139" t="s">
        <v>2869</v>
      </c>
      <c r="B279" s="140" t="s">
        <v>2870</v>
      </c>
    </row>
    <row r="280" spans="1:2" x14ac:dyDescent="0.25">
      <c r="A280" s="139" t="s">
        <v>1235</v>
      </c>
      <c r="B280" s="140" t="s">
        <v>1236</v>
      </c>
    </row>
    <row r="281" spans="1:2" x14ac:dyDescent="0.25">
      <c r="A281" s="139" t="s">
        <v>2849</v>
      </c>
      <c r="B281" s="140" t="s">
        <v>2850</v>
      </c>
    </row>
    <row r="282" spans="1:2" x14ac:dyDescent="0.25">
      <c r="A282" s="139" t="s">
        <v>2851</v>
      </c>
      <c r="B282" s="140" t="s">
        <v>2852</v>
      </c>
    </row>
    <row r="283" spans="1:2" x14ac:dyDescent="0.25">
      <c r="A283" s="139" t="s">
        <v>2073</v>
      </c>
      <c r="B283" s="140" t="s">
        <v>2074</v>
      </c>
    </row>
    <row r="284" spans="1:2" x14ac:dyDescent="0.25">
      <c r="A284" s="139" t="s">
        <v>2853</v>
      </c>
      <c r="B284" s="140" t="s">
        <v>2854</v>
      </c>
    </row>
    <row r="285" spans="1:2" x14ac:dyDescent="0.25">
      <c r="A285" s="139" t="s">
        <v>2973</v>
      </c>
      <c r="B285" s="140" t="s">
        <v>2974</v>
      </c>
    </row>
    <row r="286" spans="1:2" x14ac:dyDescent="0.25">
      <c r="A286" s="139" t="s">
        <v>3121</v>
      </c>
      <c r="B286" s="140" t="s">
        <v>3122</v>
      </c>
    </row>
    <row r="287" spans="1:2" x14ac:dyDescent="0.25">
      <c r="A287" s="139" t="s">
        <v>2131</v>
      </c>
      <c r="B287" s="140" t="s">
        <v>2132</v>
      </c>
    </row>
    <row r="288" spans="1:2" x14ac:dyDescent="0.25">
      <c r="A288" s="139" t="s">
        <v>2771</v>
      </c>
      <c r="B288" s="140" t="s">
        <v>2772</v>
      </c>
    </row>
    <row r="289" spans="1:2" x14ac:dyDescent="0.25">
      <c r="A289" s="139" t="s">
        <v>1773</v>
      </c>
      <c r="B289" s="140" t="s">
        <v>1774</v>
      </c>
    </row>
    <row r="290" spans="1:2" x14ac:dyDescent="0.25">
      <c r="A290" s="139" t="s">
        <v>1223</v>
      </c>
      <c r="B290" s="140" t="s">
        <v>1224</v>
      </c>
    </row>
    <row r="291" spans="1:2" x14ac:dyDescent="0.25">
      <c r="A291" s="139" t="s">
        <v>909</v>
      </c>
      <c r="B291" s="140" t="s">
        <v>910</v>
      </c>
    </row>
    <row r="292" spans="1:2" x14ac:dyDescent="0.25">
      <c r="A292" s="139" t="s">
        <v>1251</v>
      </c>
      <c r="B292" s="140" t="s">
        <v>1252</v>
      </c>
    </row>
    <row r="293" spans="1:2" x14ac:dyDescent="0.25">
      <c r="A293" s="139" t="s">
        <v>2787</v>
      </c>
      <c r="B293" s="140" t="s">
        <v>2788</v>
      </c>
    </row>
    <row r="294" spans="1:2" x14ac:dyDescent="0.25">
      <c r="A294" s="139" t="s">
        <v>2035</v>
      </c>
      <c r="B294" s="140" t="s">
        <v>2036</v>
      </c>
    </row>
    <row r="295" spans="1:2" x14ac:dyDescent="0.25">
      <c r="A295" s="139" t="s">
        <v>3149</v>
      </c>
      <c r="B295" s="140" t="s">
        <v>3150</v>
      </c>
    </row>
    <row r="296" spans="1:2" x14ac:dyDescent="0.25">
      <c r="A296" s="139" t="s">
        <v>2071</v>
      </c>
      <c r="B296" s="140" t="s">
        <v>2072</v>
      </c>
    </row>
    <row r="297" spans="1:2" x14ac:dyDescent="0.25">
      <c r="A297" s="139" t="s">
        <v>1771</v>
      </c>
      <c r="B297" s="140" t="s">
        <v>1772</v>
      </c>
    </row>
    <row r="298" spans="1:2" x14ac:dyDescent="0.25">
      <c r="A298" s="139" t="s">
        <v>1203</v>
      </c>
      <c r="B298" s="140" t="s">
        <v>1204</v>
      </c>
    </row>
    <row r="299" spans="1:2" x14ac:dyDescent="0.25">
      <c r="A299" s="139" t="s">
        <v>1777</v>
      </c>
      <c r="B299" s="140" t="s">
        <v>1778</v>
      </c>
    </row>
    <row r="300" spans="1:2" x14ac:dyDescent="0.25">
      <c r="A300" s="139" t="s">
        <v>2817</v>
      </c>
      <c r="B300" s="140" t="s">
        <v>2818</v>
      </c>
    </row>
    <row r="301" spans="1:2" x14ac:dyDescent="0.25">
      <c r="A301" s="139" t="s">
        <v>3591</v>
      </c>
      <c r="B301" s="140" t="s">
        <v>3592</v>
      </c>
    </row>
    <row r="302" spans="1:2" x14ac:dyDescent="0.25">
      <c r="A302" s="139" t="s">
        <v>3559</v>
      </c>
      <c r="B302" s="140" t="s">
        <v>3560</v>
      </c>
    </row>
    <row r="303" spans="1:2" x14ac:dyDescent="0.25">
      <c r="A303" s="139" t="s">
        <v>2685</v>
      </c>
      <c r="B303" s="140" t="s">
        <v>2686</v>
      </c>
    </row>
    <row r="304" spans="1:2" x14ac:dyDescent="0.25">
      <c r="A304" s="139" t="s">
        <v>3551</v>
      </c>
      <c r="B304" s="140" t="s">
        <v>3552</v>
      </c>
    </row>
    <row r="305" spans="1:2" x14ac:dyDescent="0.25">
      <c r="A305" s="139" t="s">
        <v>2225</v>
      </c>
      <c r="B305" s="140" t="s">
        <v>2226</v>
      </c>
    </row>
    <row r="306" spans="1:2" x14ac:dyDescent="0.25">
      <c r="A306" s="139" t="s">
        <v>1951</v>
      </c>
      <c r="B306" s="140" t="s">
        <v>1952</v>
      </c>
    </row>
    <row r="307" spans="1:2" x14ac:dyDescent="0.25">
      <c r="A307" s="139" t="s">
        <v>3045</v>
      </c>
      <c r="B307" s="140" t="s">
        <v>3046</v>
      </c>
    </row>
    <row r="308" spans="1:2" x14ac:dyDescent="0.25">
      <c r="A308" s="139" t="s">
        <v>2017</v>
      </c>
      <c r="B308" s="140" t="s">
        <v>2018</v>
      </c>
    </row>
    <row r="309" spans="1:2" x14ac:dyDescent="0.25">
      <c r="A309" s="139" t="s">
        <v>2313</v>
      </c>
      <c r="B309" s="140" t="s">
        <v>2314</v>
      </c>
    </row>
    <row r="310" spans="1:2" x14ac:dyDescent="0.25">
      <c r="A310" s="139" t="s">
        <v>2333</v>
      </c>
      <c r="B310" s="140" t="s">
        <v>2334</v>
      </c>
    </row>
    <row r="311" spans="1:2" x14ac:dyDescent="0.25">
      <c r="A311" s="139" t="s">
        <v>2721</v>
      </c>
      <c r="B311" s="140" t="s">
        <v>2722</v>
      </c>
    </row>
    <row r="312" spans="1:2" x14ac:dyDescent="0.25">
      <c r="A312" s="139" t="s">
        <v>2711</v>
      </c>
      <c r="B312" s="140" t="s">
        <v>2712</v>
      </c>
    </row>
    <row r="313" spans="1:2" x14ac:dyDescent="0.25">
      <c r="A313" s="139" t="s">
        <v>741</v>
      </c>
      <c r="B313" s="140" t="s">
        <v>742</v>
      </c>
    </row>
    <row r="314" spans="1:2" x14ac:dyDescent="0.25">
      <c r="A314" s="139" t="s">
        <v>913</v>
      </c>
      <c r="B314" s="140" t="s">
        <v>914</v>
      </c>
    </row>
    <row r="315" spans="1:2" x14ac:dyDescent="0.25">
      <c r="A315" s="139" t="s">
        <v>1795</v>
      </c>
      <c r="B315" s="140" t="s">
        <v>1796</v>
      </c>
    </row>
    <row r="316" spans="1:2" x14ac:dyDescent="0.25">
      <c r="A316" s="139" t="s">
        <v>1169</v>
      </c>
      <c r="B316" s="140" t="s">
        <v>1170</v>
      </c>
    </row>
    <row r="317" spans="1:2" x14ac:dyDescent="0.25">
      <c r="A317" s="139" t="s">
        <v>1225</v>
      </c>
      <c r="B317" s="140" t="s">
        <v>1226</v>
      </c>
    </row>
    <row r="318" spans="1:2" x14ac:dyDescent="0.25">
      <c r="A318" s="139" t="s">
        <v>3067</v>
      </c>
      <c r="B318" s="140" t="s">
        <v>3068</v>
      </c>
    </row>
    <row r="319" spans="1:2" x14ac:dyDescent="0.25">
      <c r="A319" s="139" t="s">
        <v>1845</v>
      </c>
      <c r="B319" s="140" t="s">
        <v>1846</v>
      </c>
    </row>
    <row r="320" spans="1:2" x14ac:dyDescent="0.25">
      <c r="A320" s="139" t="s">
        <v>2335</v>
      </c>
      <c r="B320" s="140" t="s">
        <v>2336</v>
      </c>
    </row>
    <row r="321" spans="1:2" x14ac:dyDescent="0.25">
      <c r="A321" s="139" t="s">
        <v>1205</v>
      </c>
      <c r="B321" s="140" t="s">
        <v>1206</v>
      </c>
    </row>
    <row r="322" spans="1:2" x14ac:dyDescent="0.25">
      <c r="A322" s="139" t="s">
        <v>1041</v>
      </c>
      <c r="B322" s="140" t="s">
        <v>1042</v>
      </c>
    </row>
    <row r="323" spans="1:2" x14ac:dyDescent="0.25">
      <c r="A323" s="139" t="s">
        <v>995</v>
      </c>
      <c r="B323" s="140" t="s">
        <v>996</v>
      </c>
    </row>
    <row r="324" spans="1:2" x14ac:dyDescent="0.25">
      <c r="A324" s="139" t="s">
        <v>1039</v>
      </c>
      <c r="B324" s="140" t="s">
        <v>1040</v>
      </c>
    </row>
    <row r="325" spans="1:2" x14ac:dyDescent="0.25">
      <c r="A325" s="139" t="s">
        <v>1069</v>
      </c>
      <c r="B325" s="140" t="s">
        <v>1070</v>
      </c>
    </row>
    <row r="326" spans="1:2" x14ac:dyDescent="0.25">
      <c r="A326" s="141" t="s">
        <v>615</v>
      </c>
      <c r="B326" s="140" t="s">
        <v>616</v>
      </c>
    </row>
    <row r="327" spans="1:2" x14ac:dyDescent="0.25">
      <c r="A327" s="139" t="s">
        <v>1425</v>
      </c>
      <c r="B327" s="140" t="s">
        <v>1426</v>
      </c>
    </row>
    <row r="328" spans="1:2" x14ac:dyDescent="0.25">
      <c r="A328" s="141" t="s">
        <v>625</v>
      </c>
      <c r="B328" s="140" t="s">
        <v>626</v>
      </c>
    </row>
    <row r="329" spans="1:2" x14ac:dyDescent="0.25">
      <c r="A329" s="139" t="s">
        <v>1515</v>
      </c>
      <c r="B329" s="140" t="s">
        <v>1516</v>
      </c>
    </row>
    <row r="330" spans="1:2" x14ac:dyDescent="0.25">
      <c r="A330" s="139" t="s">
        <v>793</v>
      </c>
      <c r="B330" s="140" t="s">
        <v>794</v>
      </c>
    </row>
    <row r="331" spans="1:2" x14ac:dyDescent="0.25">
      <c r="A331" s="139" t="s">
        <v>799</v>
      </c>
      <c r="B331" s="140" t="s">
        <v>800</v>
      </c>
    </row>
    <row r="332" spans="1:2" x14ac:dyDescent="0.25">
      <c r="A332" s="139" t="s">
        <v>1449</v>
      </c>
      <c r="B332" s="140" t="s">
        <v>1450</v>
      </c>
    </row>
    <row r="333" spans="1:2" x14ac:dyDescent="0.25">
      <c r="A333" s="139" t="s">
        <v>795</v>
      </c>
      <c r="B333" s="140" t="s">
        <v>796</v>
      </c>
    </row>
    <row r="334" spans="1:2" x14ac:dyDescent="0.25">
      <c r="A334" s="139" t="s">
        <v>1571</v>
      </c>
      <c r="B334" s="140" t="s">
        <v>1572</v>
      </c>
    </row>
    <row r="335" spans="1:2" x14ac:dyDescent="0.25">
      <c r="A335" s="139" t="s">
        <v>3435</v>
      </c>
      <c r="B335" s="140" t="s">
        <v>3436</v>
      </c>
    </row>
    <row r="336" spans="1:2" x14ac:dyDescent="0.25">
      <c r="A336" s="139" t="s">
        <v>3501</v>
      </c>
      <c r="B336" s="140" t="s">
        <v>3502</v>
      </c>
    </row>
    <row r="337" spans="1:2" x14ac:dyDescent="0.25">
      <c r="A337" s="139" t="s">
        <v>1447</v>
      </c>
      <c r="B337" s="140" t="s">
        <v>1448</v>
      </c>
    </row>
    <row r="338" spans="1:2" x14ac:dyDescent="0.25">
      <c r="A338" s="139" t="s">
        <v>1443</v>
      </c>
      <c r="B338" s="140" t="s">
        <v>1444</v>
      </c>
    </row>
    <row r="339" spans="1:2" x14ac:dyDescent="0.25">
      <c r="A339" s="139" t="s">
        <v>1445</v>
      </c>
      <c r="B339" s="140" t="s">
        <v>1446</v>
      </c>
    </row>
    <row r="340" spans="1:2" x14ac:dyDescent="0.25">
      <c r="A340" s="139" t="s">
        <v>1441</v>
      </c>
      <c r="B340" s="140" t="s">
        <v>1442</v>
      </c>
    </row>
    <row r="341" spans="1:2" x14ac:dyDescent="0.25">
      <c r="A341" s="141" t="s">
        <v>621</v>
      </c>
      <c r="B341" s="140" t="s">
        <v>622</v>
      </c>
    </row>
    <row r="342" spans="1:2" x14ac:dyDescent="0.25">
      <c r="A342" s="139" t="s">
        <v>797</v>
      </c>
      <c r="B342" s="140" t="s">
        <v>798</v>
      </c>
    </row>
    <row r="343" spans="1:2" x14ac:dyDescent="0.25">
      <c r="A343" s="139" t="s">
        <v>1451</v>
      </c>
      <c r="B343" s="140" t="s">
        <v>1452</v>
      </c>
    </row>
    <row r="344" spans="1:2" x14ac:dyDescent="0.25">
      <c r="A344" s="139" t="s">
        <v>1463</v>
      </c>
      <c r="B344" s="140" t="s">
        <v>1464</v>
      </c>
    </row>
    <row r="345" spans="1:2" x14ac:dyDescent="0.25">
      <c r="A345" s="139" t="s">
        <v>1433</v>
      </c>
      <c r="B345" s="140" t="s">
        <v>1434</v>
      </c>
    </row>
    <row r="346" spans="1:2" x14ac:dyDescent="0.25">
      <c r="A346" s="139" t="s">
        <v>1435</v>
      </c>
      <c r="B346" s="140" t="s">
        <v>1436</v>
      </c>
    </row>
    <row r="347" spans="1:2" x14ac:dyDescent="0.25">
      <c r="A347" s="139" t="s">
        <v>1871</v>
      </c>
      <c r="B347" s="140" t="s">
        <v>1872</v>
      </c>
    </row>
    <row r="348" spans="1:2" x14ac:dyDescent="0.25">
      <c r="A348" s="139" t="s">
        <v>1517</v>
      </c>
      <c r="B348" s="140" t="s">
        <v>1518</v>
      </c>
    </row>
    <row r="349" spans="1:2" x14ac:dyDescent="0.25">
      <c r="A349" s="139" t="s">
        <v>3381</v>
      </c>
      <c r="B349" s="140" t="s">
        <v>3382</v>
      </c>
    </row>
    <row r="350" spans="1:2" x14ac:dyDescent="0.25">
      <c r="A350" s="139" t="s">
        <v>1145</v>
      </c>
      <c r="B350" s="140" t="s">
        <v>1146</v>
      </c>
    </row>
    <row r="351" spans="1:2" x14ac:dyDescent="0.25">
      <c r="A351" s="139" t="s">
        <v>2287</v>
      </c>
      <c r="B351" s="140" t="s">
        <v>2288</v>
      </c>
    </row>
    <row r="352" spans="1:2" x14ac:dyDescent="0.25">
      <c r="A352" s="139" t="s">
        <v>2831</v>
      </c>
      <c r="B352" s="140" t="s">
        <v>2832</v>
      </c>
    </row>
    <row r="353" spans="1:2" x14ac:dyDescent="0.25">
      <c r="A353" s="139" t="s">
        <v>1625</v>
      </c>
      <c r="B353" s="140" t="s">
        <v>1626</v>
      </c>
    </row>
    <row r="354" spans="1:2" x14ac:dyDescent="0.25">
      <c r="A354" s="139" t="s">
        <v>839</v>
      </c>
      <c r="B354" s="140" t="s">
        <v>840</v>
      </c>
    </row>
    <row r="355" spans="1:2" x14ac:dyDescent="0.25">
      <c r="A355" s="139" t="s">
        <v>725</v>
      </c>
      <c r="B355" s="140" t="s">
        <v>726</v>
      </c>
    </row>
    <row r="356" spans="1:2" x14ac:dyDescent="0.25">
      <c r="A356" s="139" t="s">
        <v>727</v>
      </c>
      <c r="B356" s="140" t="s">
        <v>728</v>
      </c>
    </row>
    <row r="357" spans="1:2" x14ac:dyDescent="0.25">
      <c r="A357" s="139" t="s">
        <v>3373</v>
      </c>
      <c r="B357" s="140" t="s">
        <v>3374</v>
      </c>
    </row>
    <row r="358" spans="1:2" x14ac:dyDescent="0.25">
      <c r="A358" s="139" t="s">
        <v>3371</v>
      </c>
      <c r="B358" s="140" t="s">
        <v>3372</v>
      </c>
    </row>
    <row r="359" spans="1:2" x14ac:dyDescent="0.25">
      <c r="A359" s="139" t="s">
        <v>2657</v>
      </c>
      <c r="B359" s="140" t="s">
        <v>2658</v>
      </c>
    </row>
    <row r="360" spans="1:2" x14ac:dyDescent="0.25">
      <c r="A360" s="141" t="s">
        <v>599</v>
      </c>
      <c r="B360" s="140" t="s">
        <v>600</v>
      </c>
    </row>
    <row r="361" spans="1:2" x14ac:dyDescent="0.25">
      <c r="A361" s="139" t="s">
        <v>2659</v>
      </c>
      <c r="B361" s="140" t="s">
        <v>2660</v>
      </c>
    </row>
    <row r="362" spans="1:2" x14ac:dyDescent="0.25">
      <c r="A362" s="139" t="s">
        <v>3267</v>
      </c>
      <c r="B362" s="140" t="s">
        <v>3268</v>
      </c>
    </row>
    <row r="363" spans="1:2" x14ac:dyDescent="0.25">
      <c r="A363" s="139" t="s">
        <v>2185</v>
      </c>
      <c r="B363" s="140" t="s">
        <v>2186</v>
      </c>
    </row>
    <row r="364" spans="1:2" x14ac:dyDescent="0.25">
      <c r="A364" s="139" t="s">
        <v>2195</v>
      </c>
      <c r="B364" s="140" t="s">
        <v>2196</v>
      </c>
    </row>
    <row r="365" spans="1:2" x14ac:dyDescent="0.25">
      <c r="A365" s="139" t="s">
        <v>2205</v>
      </c>
      <c r="B365" s="140" t="s">
        <v>2206</v>
      </c>
    </row>
    <row r="366" spans="1:2" x14ac:dyDescent="0.25">
      <c r="A366" s="139" t="s">
        <v>3303</v>
      </c>
      <c r="B366" s="140" t="s">
        <v>3304</v>
      </c>
    </row>
    <row r="367" spans="1:2" x14ac:dyDescent="0.25">
      <c r="A367" s="139" t="s">
        <v>3293</v>
      </c>
      <c r="B367" s="140" t="s">
        <v>3294</v>
      </c>
    </row>
    <row r="368" spans="1:2" x14ac:dyDescent="0.25">
      <c r="A368" s="139" t="s">
        <v>3295</v>
      </c>
      <c r="B368" s="140" t="s">
        <v>3296</v>
      </c>
    </row>
    <row r="369" spans="1:2" x14ac:dyDescent="0.25">
      <c r="A369" s="139" t="s">
        <v>2243</v>
      </c>
      <c r="B369" s="140" t="s">
        <v>2244</v>
      </c>
    </row>
    <row r="370" spans="1:2" x14ac:dyDescent="0.25">
      <c r="A370" s="139" t="s">
        <v>1227</v>
      </c>
      <c r="B370" s="140" t="s">
        <v>1228</v>
      </c>
    </row>
    <row r="371" spans="1:2" x14ac:dyDescent="0.25">
      <c r="A371" s="139" t="s">
        <v>1775</v>
      </c>
      <c r="B371" s="140" t="s">
        <v>1776</v>
      </c>
    </row>
    <row r="372" spans="1:2" x14ac:dyDescent="0.25">
      <c r="A372" s="139" t="s">
        <v>1863</v>
      </c>
      <c r="B372" s="140" t="s">
        <v>1864</v>
      </c>
    </row>
    <row r="373" spans="1:2" x14ac:dyDescent="0.25">
      <c r="A373" s="139" t="s">
        <v>2213</v>
      </c>
      <c r="B373" s="140" t="s">
        <v>2214</v>
      </c>
    </row>
    <row r="374" spans="1:2" x14ac:dyDescent="0.25">
      <c r="A374" s="139" t="s">
        <v>2341</v>
      </c>
      <c r="B374" s="140" t="s">
        <v>2342</v>
      </c>
    </row>
    <row r="375" spans="1:2" x14ac:dyDescent="0.25">
      <c r="A375" s="141" t="s">
        <v>647</v>
      </c>
      <c r="B375" s="140" t="s">
        <v>648</v>
      </c>
    </row>
    <row r="376" spans="1:2" x14ac:dyDescent="0.25">
      <c r="A376" s="139" t="s">
        <v>1255</v>
      </c>
      <c r="B376" s="140" t="s">
        <v>1256</v>
      </c>
    </row>
    <row r="377" spans="1:2" x14ac:dyDescent="0.25">
      <c r="A377" s="139" t="s">
        <v>2189</v>
      </c>
      <c r="B377" s="140" t="s">
        <v>2190</v>
      </c>
    </row>
    <row r="378" spans="1:2" x14ac:dyDescent="0.25">
      <c r="A378" s="139" t="s">
        <v>2187</v>
      </c>
      <c r="B378" s="140" t="s">
        <v>2188</v>
      </c>
    </row>
    <row r="379" spans="1:2" x14ac:dyDescent="0.25">
      <c r="A379" s="139" t="s">
        <v>2193</v>
      </c>
      <c r="B379" s="140" t="s">
        <v>2194</v>
      </c>
    </row>
    <row r="380" spans="1:2" x14ac:dyDescent="0.25">
      <c r="A380" s="139" t="s">
        <v>1277</v>
      </c>
      <c r="B380" s="140" t="s">
        <v>1278</v>
      </c>
    </row>
    <row r="381" spans="1:2" x14ac:dyDescent="0.25">
      <c r="A381" s="139" t="s">
        <v>1185</v>
      </c>
      <c r="B381" s="140" t="s">
        <v>1186</v>
      </c>
    </row>
    <row r="382" spans="1:2" x14ac:dyDescent="0.25">
      <c r="A382" s="139" t="s">
        <v>2871</v>
      </c>
      <c r="B382" s="140" t="s">
        <v>2872</v>
      </c>
    </row>
    <row r="383" spans="1:2" x14ac:dyDescent="0.25">
      <c r="A383" s="139" t="s">
        <v>3117</v>
      </c>
      <c r="B383" s="140" t="s">
        <v>3118</v>
      </c>
    </row>
    <row r="384" spans="1:2" x14ac:dyDescent="0.25">
      <c r="A384" s="139" t="s">
        <v>1179</v>
      </c>
      <c r="B384" s="140" t="s">
        <v>1180</v>
      </c>
    </row>
    <row r="385" spans="1:2" x14ac:dyDescent="0.25">
      <c r="A385" s="139" t="s">
        <v>1187</v>
      </c>
      <c r="B385" s="140" t="s">
        <v>1188</v>
      </c>
    </row>
    <row r="386" spans="1:2" x14ac:dyDescent="0.25">
      <c r="A386" s="139" t="s">
        <v>701</v>
      </c>
      <c r="B386" s="140" t="s">
        <v>702</v>
      </c>
    </row>
    <row r="387" spans="1:2" x14ac:dyDescent="0.25">
      <c r="A387" s="139" t="s">
        <v>3271</v>
      </c>
      <c r="B387" s="140" t="s">
        <v>3272</v>
      </c>
    </row>
    <row r="388" spans="1:2" x14ac:dyDescent="0.25">
      <c r="A388" s="139" t="s">
        <v>871</v>
      </c>
      <c r="B388" s="140" t="s">
        <v>872</v>
      </c>
    </row>
    <row r="389" spans="1:2" x14ac:dyDescent="0.25">
      <c r="A389" s="139" t="s">
        <v>1271</v>
      </c>
      <c r="B389" s="140" t="s">
        <v>1272</v>
      </c>
    </row>
    <row r="390" spans="1:2" x14ac:dyDescent="0.25">
      <c r="A390" s="139" t="s">
        <v>1717</v>
      </c>
      <c r="B390" s="140" t="s">
        <v>1718</v>
      </c>
    </row>
    <row r="391" spans="1:2" x14ac:dyDescent="0.25">
      <c r="A391" s="139" t="s">
        <v>2567</v>
      </c>
      <c r="B391" s="140" t="s">
        <v>2568</v>
      </c>
    </row>
    <row r="392" spans="1:2" x14ac:dyDescent="0.25">
      <c r="A392" s="139" t="s">
        <v>2203</v>
      </c>
      <c r="B392" s="140" t="s">
        <v>2204</v>
      </c>
    </row>
    <row r="393" spans="1:2" x14ac:dyDescent="0.25">
      <c r="A393" s="139" t="s">
        <v>2675</v>
      </c>
      <c r="B393" s="140" t="s">
        <v>2676</v>
      </c>
    </row>
    <row r="394" spans="1:2" x14ac:dyDescent="0.25">
      <c r="A394" s="139" t="s">
        <v>3341</v>
      </c>
      <c r="B394" s="140" t="s">
        <v>3342</v>
      </c>
    </row>
    <row r="395" spans="1:2" x14ac:dyDescent="0.25">
      <c r="A395" s="139" t="s">
        <v>3347</v>
      </c>
      <c r="B395" s="140" t="s">
        <v>3348</v>
      </c>
    </row>
    <row r="396" spans="1:2" x14ac:dyDescent="0.25">
      <c r="A396" s="139" t="s">
        <v>1439</v>
      </c>
      <c r="B396" s="140" t="s">
        <v>1440</v>
      </c>
    </row>
    <row r="397" spans="1:2" x14ac:dyDescent="0.25">
      <c r="A397" s="139" t="s">
        <v>3565</v>
      </c>
      <c r="B397" s="140" t="s">
        <v>3566</v>
      </c>
    </row>
    <row r="398" spans="1:2" x14ac:dyDescent="0.25">
      <c r="A398" s="139" t="s">
        <v>3147</v>
      </c>
      <c r="B398" s="140" t="s">
        <v>3148</v>
      </c>
    </row>
    <row r="399" spans="1:2" x14ac:dyDescent="0.25">
      <c r="A399" s="139" t="s">
        <v>3001</v>
      </c>
      <c r="B399" s="140" t="s">
        <v>3002</v>
      </c>
    </row>
    <row r="400" spans="1:2" x14ac:dyDescent="0.25">
      <c r="A400" s="139" t="s">
        <v>2067</v>
      </c>
      <c r="B400" s="140" t="s">
        <v>2068</v>
      </c>
    </row>
    <row r="401" spans="1:2" x14ac:dyDescent="0.25">
      <c r="A401" s="139" t="s">
        <v>2397</v>
      </c>
      <c r="B401" s="140" t="s">
        <v>2398</v>
      </c>
    </row>
    <row r="402" spans="1:2" x14ac:dyDescent="0.25">
      <c r="A402" s="139" t="s">
        <v>703</v>
      </c>
      <c r="B402" s="140" t="s">
        <v>704</v>
      </c>
    </row>
    <row r="403" spans="1:2" x14ac:dyDescent="0.25">
      <c r="A403" s="139" t="s">
        <v>715</v>
      </c>
      <c r="B403" s="140" t="s">
        <v>716</v>
      </c>
    </row>
    <row r="404" spans="1:2" x14ac:dyDescent="0.25">
      <c r="A404" s="139" t="s">
        <v>2085</v>
      </c>
      <c r="B404" s="140" t="s">
        <v>2086</v>
      </c>
    </row>
    <row r="405" spans="1:2" x14ac:dyDescent="0.25">
      <c r="A405" s="139" t="s">
        <v>2215</v>
      </c>
      <c r="B405" s="140" t="s">
        <v>2216</v>
      </c>
    </row>
    <row r="406" spans="1:2" x14ac:dyDescent="0.25">
      <c r="A406" s="139" t="s">
        <v>2219</v>
      </c>
      <c r="B406" s="140" t="s">
        <v>2220</v>
      </c>
    </row>
    <row r="407" spans="1:2" x14ac:dyDescent="0.25">
      <c r="A407" s="139" t="s">
        <v>2415</v>
      </c>
      <c r="B407" s="140" t="s">
        <v>2416</v>
      </c>
    </row>
    <row r="408" spans="1:2" x14ac:dyDescent="0.25">
      <c r="A408" s="139" t="s">
        <v>3363</v>
      </c>
      <c r="B408" s="140" t="s">
        <v>3364</v>
      </c>
    </row>
    <row r="409" spans="1:2" x14ac:dyDescent="0.25">
      <c r="A409" s="139" t="s">
        <v>1459</v>
      </c>
      <c r="B409" s="140" t="s">
        <v>1460</v>
      </c>
    </row>
    <row r="410" spans="1:2" x14ac:dyDescent="0.25">
      <c r="A410" s="139" t="s">
        <v>1465</v>
      </c>
      <c r="B410" s="140" t="s">
        <v>1466</v>
      </c>
    </row>
    <row r="411" spans="1:2" x14ac:dyDescent="0.25">
      <c r="A411" s="139" t="s">
        <v>1999</v>
      </c>
      <c r="B411" s="140" t="s">
        <v>2000</v>
      </c>
    </row>
    <row r="412" spans="1:2" x14ac:dyDescent="0.25">
      <c r="A412" s="139" t="s">
        <v>1279</v>
      </c>
      <c r="B412" s="140" t="s">
        <v>1280</v>
      </c>
    </row>
    <row r="413" spans="1:2" x14ac:dyDescent="0.25">
      <c r="A413" s="139" t="s">
        <v>2029</v>
      </c>
      <c r="B413" s="140" t="s">
        <v>2030</v>
      </c>
    </row>
    <row r="414" spans="1:2" x14ac:dyDescent="0.25">
      <c r="A414" s="139" t="s">
        <v>2027</v>
      </c>
      <c r="B414" s="140" t="s">
        <v>2028</v>
      </c>
    </row>
    <row r="415" spans="1:2" x14ac:dyDescent="0.25">
      <c r="A415" s="139" t="s">
        <v>2031</v>
      </c>
      <c r="B415" s="140" t="s">
        <v>2032</v>
      </c>
    </row>
    <row r="416" spans="1:2" x14ac:dyDescent="0.25">
      <c r="A416" s="139" t="s">
        <v>2033</v>
      </c>
      <c r="B416" s="140" t="s">
        <v>2034</v>
      </c>
    </row>
    <row r="417" spans="1:2" x14ac:dyDescent="0.25">
      <c r="A417" s="139" t="s">
        <v>2745</v>
      </c>
      <c r="B417" s="140" t="s">
        <v>2746</v>
      </c>
    </row>
    <row r="418" spans="1:2" x14ac:dyDescent="0.25">
      <c r="A418" s="139" t="s">
        <v>1793</v>
      </c>
      <c r="B418" s="140" t="s">
        <v>1794</v>
      </c>
    </row>
    <row r="419" spans="1:2" x14ac:dyDescent="0.25">
      <c r="A419" s="139" t="s">
        <v>2727</v>
      </c>
      <c r="B419" s="140" t="s">
        <v>2728</v>
      </c>
    </row>
    <row r="420" spans="1:2" x14ac:dyDescent="0.25">
      <c r="A420" s="139" t="s">
        <v>2761</v>
      </c>
      <c r="B420" s="140" t="s">
        <v>2762</v>
      </c>
    </row>
    <row r="421" spans="1:2" x14ac:dyDescent="0.25">
      <c r="A421" s="139" t="s">
        <v>2025</v>
      </c>
      <c r="B421" s="140" t="s">
        <v>2026</v>
      </c>
    </row>
    <row r="422" spans="1:2" x14ac:dyDescent="0.25">
      <c r="A422" s="139" t="s">
        <v>2961</v>
      </c>
      <c r="B422" s="140" t="s">
        <v>2962</v>
      </c>
    </row>
    <row r="423" spans="1:2" x14ac:dyDescent="0.25">
      <c r="A423" s="139" t="s">
        <v>3003</v>
      </c>
      <c r="B423" s="140" t="s">
        <v>3004</v>
      </c>
    </row>
    <row r="424" spans="1:2" x14ac:dyDescent="0.25">
      <c r="A424" s="139" t="s">
        <v>2221</v>
      </c>
      <c r="B424" s="140" t="s">
        <v>2222</v>
      </c>
    </row>
    <row r="425" spans="1:2" x14ac:dyDescent="0.25">
      <c r="A425" s="139" t="s">
        <v>1287</v>
      </c>
      <c r="B425" s="140" t="s">
        <v>1288</v>
      </c>
    </row>
    <row r="426" spans="1:2" x14ac:dyDescent="0.25">
      <c r="A426" s="139" t="s">
        <v>1207</v>
      </c>
      <c r="B426" s="140" t="s">
        <v>1208</v>
      </c>
    </row>
    <row r="427" spans="1:2" x14ac:dyDescent="0.25">
      <c r="A427" s="139" t="s">
        <v>1611</v>
      </c>
      <c r="B427" s="140" t="s">
        <v>1612</v>
      </c>
    </row>
    <row r="428" spans="1:2" x14ac:dyDescent="0.25">
      <c r="A428" s="139" t="s">
        <v>1805</v>
      </c>
      <c r="B428" s="140" t="s">
        <v>1806</v>
      </c>
    </row>
    <row r="429" spans="1:2" x14ac:dyDescent="0.25">
      <c r="A429" s="139" t="s">
        <v>2873</v>
      </c>
      <c r="B429" s="140" t="s">
        <v>2874</v>
      </c>
    </row>
    <row r="430" spans="1:2" x14ac:dyDescent="0.25">
      <c r="A430" s="139" t="s">
        <v>2061</v>
      </c>
      <c r="B430" s="140" t="s">
        <v>2062</v>
      </c>
    </row>
    <row r="431" spans="1:2" x14ac:dyDescent="0.25">
      <c r="A431" s="139" t="s">
        <v>2981</v>
      </c>
      <c r="B431" s="140" t="s">
        <v>2982</v>
      </c>
    </row>
    <row r="432" spans="1:2" x14ac:dyDescent="0.25">
      <c r="A432" s="139" t="s">
        <v>2975</v>
      </c>
      <c r="B432" s="140" t="s">
        <v>2976</v>
      </c>
    </row>
    <row r="433" spans="1:2" x14ac:dyDescent="0.25">
      <c r="A433" s="139" t="s">
        <v>3461</v>
      </c>
      <c r="B433" s="140" t="s">
        <v>3462</v>
      </c>
    </row>
    <row r="434" spans="1:2" x14ac:dyDescent="0.25">
      <c r="A434" s="139" t="s">
        <v>3161</v>
      </c>
      <c r="B434" s="140" t="s">
        <v>3162</v>
      </c>
    </row>
    <row r="435" spans="1:2" x14ac:dyDescent="0.25">
      <c r="A435" s="139" t="s">
        <v>2773</v>
      </c>
      <c r="B435" s="140" t="s">
        <v>2774</v>
      </c>
    </row>
    <row r="436" spans="1:2" x14ac:dyDescent="0.25">
      <c r="A436" s="139" t="s">
        <v>2769</v>
      </c>
      <c r="B436" s="140" t="s">
        <v>2770</v>
      </c>
    </row>
    <row r="437" spans="1:2" x14ac:dyDescent="0.25">
      <c r="A437" s="139" t="s">
        <v>3163</v>
      </c>
      <c r="B437" s="140" t="s">
        <v>3164</v>
      </c>
    </row>
    <row r="438" spans="1:2" x14ac:dyDescent="0.25">
      <c r="A438" s="139" t="s">
        <v>2211</v>
      </c>
      <c r="B438" s="140" t="s">
        <v>2212</v>
      </c>
    </row>
    <row r="439" spans="1:2" x14ac:dyDescent="0.25">
      <c r="A439" s="139" t="s">
        <v>1193</v>
      </c>
      <c r="B439" s="140" t="s">
        <v>1194</v>
      </c>
    </row>
    <row r="440" spans="1:2" x14ac:dyDescent="0.25">
      <c r="A440" s="139" t="s">
        <v>3129</v>
      </c>
      <c r="B440" s="140" t="s">
        <v>3130</v>
      </c>
    </row>
    <row r="441" spans="1:2" x14ac:dyDescent="0.25">
      <c r="A441" s="139" t="s">
        <v>2239</v>
      </c>
      <c r="B441" s="140" t="s">
        <v>2240</v>
      </c>
    </row>
    <row r="442" spans="1:2" x14ac:dyDescent="0.25">
      <c r="A442" s="139" t="s">
        <v>1997</v>
      </c>
      <c r="B442" s="140" t="s">
        <v>1998</v>
      </c>
    </row>
    <row r="443" spans="1:2" x14ac:dyDescent="0.25">
      <c r="A443" s="139" t="s">
        <v>1387</v>
      </c>
      <c r="B443" s="140" t="s">
        <v>1388</v>
      </c>
    </row>
    <row r="444" spans="1:2" x14ac:dyDescent="0.25">
      <c r="A444" s="139" t="s">
        <v>3485</v>
      </c>
      <c r="B444" s="140" t="s">
        <v>3486</v>
      </c>
    </row>
    <row r="445" spans="1:2" x14ac:dyDescent="0.25">
      <c r="A445" s="139" t="s">
        <v>1809</v>
      </c>
      <c r="B445" s="140" t="s">
        <v>1810</v>
      </c>
    </row>
    <row r="446" spans="1:2" x14ac:dyDescent="0.25">
      <c r="A446" s="139" t="s">
        <v>2253</v>
      </c>
      <c r="B446" s="140" t="s">
        <v>2254</v>
      </c>
    </row>
    <row r="447" spans="1:2" x14ac:dyDescent="0.25">
      <c r="A447" s="139" t="s">
        <v>3285</v>
      </c>
      <c r="B447" s="140" t="s">
        <v>3286</v>
      </c>
    </row>
    <row r="448" spans="1:2" x14ac:dyDescent="0.25">
      <c r="A448" s="139" t="s">
        <v>1485</v>
      </c>
      <c r="B448" s="140" t="s">
        <v>1486</v>
      </c>
    </row>
    <row r="449" spans="1:2" x14ac:dyDescent="0.25">
      <c r="A449" s="139" t="s">
        <v>1497</v>
      </c>
      <c r="B449" s="140" t="s">
        <v>1498</v>
      </c>
    </row>
    <row r="450" spans="1:2" x14ac:dyDescent="0.25">
      <c r="A450" s="139" t="s">
        <v>2171</v>
      </c>
      <c r="B450" s="140" t="s">
        <v>2172</v>
      </c>
    </row>
    <row r="451" spans="1:2" x14ac:dyDescent="0.25">
      <c r="A451" s="139" t="s">
        <v>2231</v>
      </c>
      <c r="B451" s="140" t="s">
        <v>2232</v>
      </c>
    </row>
    <row r="452" spans="1:2" x14ac:dyDescent="0.25">
      <c r="A452" s="139" t="s">
        <v>2245</v>
      </c>
      <c r="B452" s="140" t="s">
        <v>2246</v>
      </c>
    </row>
    <row r="453" spans="1:2" x14ac:dyDescent="0.25">
      <c r="A453" s="139" t="s">
        <v>2679</v>
      </c>
      <c r="B453" s="140" t="s">
        <v>2680</v>
      </c>
    </row>
    <row r="454" spans="1:2" x14ac:dyDescent="0.25">
      <c r="A454" s="139" t="s">
        <v>2149</v>
      </c>
      <c r="B454" s="140" t="s">
        <v>2150</v>
      </c>
    </row>
    <row r="455" spans="1:2" x14ac:dyDescent="0.25">
      <c r="A455" s="139" t="s">
        <v>3385</v>
      </c>
      <c r="B455" s="140" t="s">
        <v>3386</v>
      </c>
    </row>
    <row r="456" spans="1:2" x14ac:dyDescent="0.25">
      <c r="A456" s="139" t="s">
        <v>2417</v>
      </c>
      <c r="B456" s="140" t="s">
        <v>2418</v>
      </c>
    </row>
    <row r="457" spans="1:2" x14ac:dyDescent="0.25">
      <c r="A457" s="139" t="s">
        <v>2575</v>
      </c>
      <c r="B457" s="140" t="s">
        <v>2576</v>
      </c>
    </row>
    <row r="458" spans="1:2" x14ac:dyDescent="0.25">
      <c r="A458" s="139" t="s">
        <v>1903</v>
      </c>
      <c r="B458" s="140" t="s">
        <v>1904</v>
      </c>
    </row>
    <row r="459" spans="1:2" x14ac:dyDescent="0.25">
      <c r="A459" s="139" t="s">
        <v>2375</v>
      </c>
      <c r="B459" s="140" t="s">
        <v>2376</v>
      </c>
    </row>
    <row r="460" spans="1:2" x14ac:dyDescent="0.25">
      <c r="A460" s="139" t="s">
        <v>2385</v>
      </c>
      <c r="B460" s="140" t="s">
        <v>2386</v>
      </c>
    </row>
    <row r="461" spans="1:2" x14ac:dyDescent="0.25">
      <c r="A461" s="139" t="s">
        <v>1917</v>
      </c>
      <c r="B461" s="140" t="s">
        <v>1918</v>
      </c>
    </row>
    <row r="462" spans="1:2" x14ac:dyDescent="0.25">
      <c r="A462" s="139" t="s">
        <v>1001</v>
      </c>
      <c r="B462" s="140" t="s">
        <v>1002</v>
      </c>
    </row>
    <row r="463" spans="1:2" x14ac:dyDescent="0.25">
      <c r="A463" s="139" t="s">
        <v>1007</v>
      </c>
      <c r="B463" s="140" t="s">
        <v>1008</v>
      </c>
    </row>
    <row r="464" spans="1:2" x14ac:dyDescent="0.25">
      <c r="A464" s="139" t="s">
        <v>1009</v>
      </c>
      <c r="B464" s="140" t="s">
        <v>1010</v>
      </c>
    </row>
    <row r="465" spans="1:2" x14ac:dyDescent="0.25">
      <c r="A465" s="139" t="s">
        <v>3319</v>
      </c>
      <c r="B465" s="140" t="s">
        <v>3320</v>
      </c>
    </row>
    <row r="466" spans="1:2" x14ac:dyDescent="0.25">
      <c r="A466" s="139" t="s">
        <v>1285</v>
      </c>
      <c r="B466" s="140" t="s">
        <v>1286</v>
      </c>
    </row>
    <row r="467" spans="1:2" x14ac:dyDescent="0.25">
      <c r="A467" s="139" t="s">
        <v>1281</v>
      </c>
      <c r="B467" s="140" t="s">
        <v>1282</v>
      </c>
    </row>
    <row r="468" spans="1:2" x14ac:dyDescent="0.25">
      <c r="A468" s="139" t="s">
        <v>1291</v>
      </c>
      <c r="B468" s="140" t="s">
        <v>1292</v>
      </c>
    </row>
    <row r="469" spans="1:2" x14ac:dyDescent="0.25">
      <c r="A469" s="139" t="s">
        <v>1739</v>
      </c>
      <c r="B469" s="140" t="s">
        <v>1740</v>
      </c>
    </row>
    <row r="470" spans="1:2" x14ac:dyDescent="0.25">
      <c r="A470" s="139" t="s">
        <v>2145</v>
      </c>
      <c r="B470" s="140" t="s">
        <v>2146</v>
      </c>
    </row>
    <row r="471" spans="1:2" x14ac:dyDescent="0.25">
      <c r="A471" s="139" t="s">
        <v>2617</v>
      </c>
      <c r="B471" s="140" t="s">
        <v>2618</v>
      </c>
    </row>
    <row r="472" spans="1:2" x14ac:dyDescent="0.25">
      <c r="A472" s="139" t="s">
        <v>2621</v>
      </c>
      <c r="B472" s="140" t="s">
        <v>2622</v>
      </c>
    </row>
    <row r="473" spans="1:2" x14ac:dyDescent="0.25">
      <c r="A473" s="139" t="s">
        <v>2623</v>
      </c>
      <c r="B473" s="140" t="s">
        <v>2624</v>
      </c>
    </row>
    <row r="474" spans="1:2" x14ac:dyDescent="0.25">
      <c r="A474" s="139" t="s">
        <v>2625</v>
      </c>
      <c r="B474" s="140" t="s">
        <v>2626</v>
      </c>
    </row>
    <row r="475" spans="1:2" x14ac:dyDescent="0.25">
      <c r="A475" s="139" t="s">
        <v>2615</v>
      </c>
      <c r="B475" s="140" t="s">
        <v>2616</v>
      </c>
    </row>
    <row r="476" spans="1:2" x14ac:dyDescent="0.25">
      <c r="A476" s="139" t="s">
        <v>2613</v>
      </c>
      <c r="B476" s="140" t="s">
        <v>2614</v>
      </c>
    </row>
    <row r="477" spans="1:2" x14ac:dyDescent="0.25">
      <c r="A477" s="139" t="s">
        <v>2599</v>
      </c>
      <c r="B477" s="140" t="s">
        <v>2600</v>
      </c>
    </row>
    <row r="478" spans="1:2" x14ac:dyDescent="0.25">
      <c r="A478" s="139" t="s">
        <v>2597</v>
      </c>
      <c r="B478" s="140" t="s">
        <v>2598</v>
      </c>
    </row>
    <row r="479" spans="1:2" x14ac:dyDescent="0.25">
      <c r="A479" s="139" t="s">
        <v>2601</v>
      </c>
      <c r="B479" s="140" t="s">
        <v>2602</v>
      </c>
    </row>
    <row r="480" spans="1:2" x14ac:dyDescent="0.25">
      <c r="A480" s="139" t="s">
        <v>2603</v>
      </c>
      <c r="B480" s="140" t="s">
        <v>2604</v>
      </c>
    </row>
    <row r="481" spans="1:2" x14ac:dyDescent="0.25">
      <c r="A481" s="139" t="s">
        <v>2605</v>
      </c>
      <c r="B481" s="140" t="s">
        <v>2606</v>
      </c>
    </row>
    <row r="482" spans="1:2" x14ac:dyDescent="0.25">
      <c r="A482" s="139" t="s">
        <v>2609</v>
      </c>
      <c r="B482" s="140" t="s">
        <v>2610</v>
      </c>
    </row>
    <row r="483" spans="1:2" x14ac:dyDescent="0.25">
      <c r="A483" s="139" t="s">
        <v>2611</v>
      </c>
      <c r="B483" s="140" t="s">
        <v>2612</v>
      </c>
    </row>
    <row r="484" spans="1:2" x14ac:dyDescent="0.25">
      <c r="A484" s="139" t="s">
        <v>2619</v>
      </c>
      <c r="B484" s="140" t="s">
        <v>2620</v>
      </c>
    </row>
    <row r="485" spans="1:2" x14ac:dyDescent="0.25">
      <c r="A485" s="139" t="s">
        <v>2607</v>
      </c>
      <c r="B485" s="140" t="s">
        <v>2608</v>
      </c>
    </row>
    <row r="486" spans="1:2" x14ac:dyDescent="0.25">
      <c r="A486" s="139" t="s">
        <v>749</v>
      </c>
      <c r="B486" s="140" t="s">
        <v>750</v>
      </c>
    </row>
    <row r="487" spans="1:2" x14ac:dyDescent="0.25">
      <c r="A487" s="139" t="s">
        <v>729</v>
      </c>
      <c r="B487" s="140" t="s">
        <v>730</v>
      </c>
    </row>
    <row r="488" spans="1:2" x14ac:dyDescent="0.25">
      <c r="A488" s="139" t="s">
        <v>1233</v>
      </c>
      <c r="B488" s="140" t="s">
        <v>1234</v>
      </c>
    </row>
    <row r="489" spans="1:2" x14ac:dyDescent="0.25">
      <c r="A489" s="139" t="s">
        <v>731</v>
      </c>
      <c r="B489" s="140" t="s">
        <v>732</v>
      </c>
    </row>
    <row r="490" spans="1:2" x14ac:dyDescent="0.25">
      <c r="A490" s="139" t="s">
        <v>2651</v>
      </c>
      <c r="B490" s="140" t="s">
        <v>2652</v>
      </c>
    </row>
    <row r="491" spans="1:2" x14ac:dyDescent="0.25">
      <c r="A491" s="139" t="s">
        <v>1511</v>
      </c>
      <c r="B491" s="140" t="s">
        <v>1512</v>
      </c>
    </row>
    <row r="492" spans="1:2" x14ac:dyDescent="0.25">
      <c r="A492" s="139" t="s">
        <v>801</v>
      </c>
      <c r="B492" s="140" t="s">
        <v>802</v>
      </c>
    </row>
    <row r="493" spans="1:2" x14ac:dyDescent="0.25">
      <c r="A493" s="139" t="s">
        <v>3423</v>
      </c>
      <c r="B493" s="140" t="s">
        <v>3424</v>
      </c>
    </row>
    <row r="494" spans="1:2" x14ac:dyDescent="0.25">
      <c r="A494" s="139" t="s">
        <v>3477</v>
      </c>
      <c r="B494" s="140" t="s">
        <v>3478</v>
      </c>
    </row>
    <row r="495" spans="1:2" x14ac:dyDescent="0.25">
      <c r="A495" s="139" t="s">
        <v>1505</v>
      </c>
      <c r="B495" s="140" t="s">
        <v>1506</v>
      </c>
    </row>
    <row r="496" spans="1:2" x14ac:dyDescent="0.25">
      <c r="A496" s="139" t="s">
        <v>807</v>
      </c>
      <c r="B496" s="140" t="s">
        <v>808</v>
      </c>
    </row>
    <row r="497" spans="1:2" x14ac:dyDescent="0.25">
      <c r="A497" s="139" t="s">
        <v>1493</v>
      </c>
      <c r="B497" s="140" t="s">
        <v>1494</v>
      </c>
    </row>
    <row r="498" spans="1:2" x14ac:dyDescent="0.25">
      <c r="A498" s="139" t="s">
        <v>3439</v>
      </c>
      <c r="B498" s="140" t="s">
        <v>3440</v>
      </c>
    </row>
    <row r="499" spans="1:2" x14ac:dyDescent="0.25">
      <c r="A499" s="139" t="s">
        <v>3379</v>
      </c>
      <c r="B499" s="140" t="s">
        <v>3380</v>
      </c>
    </row>
    <row r="500" spans="1:2" x14ac:dyDescent="0.25">
      <c r="A500" s="139" t="s">
        <v>2045</v>
      </c>
      <c r="B500" s="140" t="s">
        <v>2046</v>
      </c>
    </row>
    <row r="501" spans="1:2" x14ac:dyDescent="0.25">
      <c r="A501" s="139" t="s">
        <v>3297</v>
      </c>
      <c r="B501" s="140" t="s">
        <v>3298</v>
      </c>
    </row>
    <row r="502" spans="1:2" x14ac:dyDescent="0.25">
      <c r="A502" s="139" t="s">
        <v>1527</v>
      </c>
      <c r="B502" s="140" t="s">
        <v>1528</v>
      </c>
    </row>
    <row r="503" spans="1:2" x14ac:dyDescent="0.25">
      <c r="A503" s="139" t="s">
        <v>851</v>
      </c>
      <c r="B503" s="140" t="s">
        <v>852</v>
      </c>
    </row>
    <row r="504" spans="1:2" x14ac:dyDescent="0.25">
      <c r="A504" s="139" t="s">
        <v>1519</v>
      </c>
      <c r="B504" s="140" t="s">
        <v>1520</v>
      </c>
    </row>
    <row r="505" spans="1:2" x14ac:dyDescent="0.25">
      <c r="A505" s="139" t="s">
        <v>2047</v>
      </c>
      <c r="B505" s="140" t="s">
        <v>2048</v>
      </c>
    </row>
    <row r="506" spans="1:2" x14ac:dyDescent="0.25">
      <c r="A506" s="139" t="s">
        <v>735</v>
      </c>
      <c r="B506" s="140" t="s">
        <v>736</v>
      </c>
    </row>
    <row r="507" spans="1:2" x14ac:dyDescent="0.25">
      <c r="A507" s="139" t="s">
        <v>2581</v>
      </c>
      <c r="B507" s="140" t="s">
        <v>2582</v>
      </c>
    </row>
    <row r="508" spans="1:2" x14ac:dyDescent="0.25">
      <c r="A508" s="139" t="s">
        <v>1137</v>
      </c>
      <c r="B508" s="140" t="s">
        <v>1138</v>
      </c>
    </row>
    <row r="509" spans="1:2" x14ac:dyDescent="0.25">
      <c r="A509" s="139" t="s">
        <v>3549</v>
      </c>
      <c r="B509" s="140" t="s">
        <v>3550</v>
      </c>
    </row>
    <row r="510" spans="1:2" x14ac:dyDescent="0.25">
      <c r="A510" s="139" t="s">
        <v>2049</v>
      </c>
      <c r="B510" s="140" t="s">
        <v>2050</v>
      </c>
    </row>
    <row r="511" spans="1:2" x14ac:dyDescent="0.25">
      <c r="A511" s="139" t="s">
        <v>2855</v>
      </c>
      <c r="B511" s="140" t="s">
        <v>2856</v>
      </c>
    </row>
    <row r="512" spans="1:2" x14ac:dyDescent="0.25">
      <c r="A512" s="139" t="s">
        <v>2133</v>
      </c>
      <c r="B512" s="140" t="s">
        <v>2134</v>
      </c>
    </row>
    <row r="513" spans="1:2" x14ac:dyDescent="0.25">
      <c r="A513" s="139" t="s">
        <v>1669</v>
      </c>
      <c r="B513" s="140" t="s">
        <v>1670</v>
      </c>
    </row>
    <row r="514" spans="1:2" x14ac:dyDescent="0.25">
      <c r="A514" s="139" t="s">
        <v>2875</v>
      </c>
      <c r="B514" s="140" t="s">
        <v>2876</v>
      </c>
    </row>
    <row r="515" spans="1:2" x14ac:dyDescent="0.25">
      <c r="A515" s="139" t="s">
        <v>2753</v>
      </c>
      <c r="B515" s="140" t="s">
        <v>2754</v>
      </c>
    </row>
    <row r="516" spans="1:2" x14ac:dyDescent="0.25">
      <c r="A516" s="139" t="s">
        <v>2747</v>
      </c>
      <c r="B516" s="140" t="s">
        <v>2748</v>
      </c>
    </row>
    <row r="517" spans="1:2" x14ac:dyDescent="0.25">
      <c r="A517" s="139" t="s">
        <v>1551</v>
      </c>
      <c r="B517" s="140" t="s">
        <v>1552</v>
      </c>
    </row>
    <row r="518" spans="1:2" x14ac:dyDescent="0.25">
      <c r="A518" s="139" t="s">
        <v>1847</v>
      </c>
      <c r="B518" s="140" t="s">
        <v>1848</v>
      </c>
    </row>
    <row r="519" spans="1:2" x14ac:dyDescent="0.25">
      <c r="A519" s="139" t="s">
        <v>3493</v>
      </c>
      <c r="B519" s="140" t="s">
        <v>3494</v>
      </c>
    </row>
    <row r="520" spans="1:2" x14ac:dyDescent="0.25">
      <c r="A520" s="139" t="s">
        <v>3595</v>
      </c>
      <c r="B520" s="140" t="s">
        <v>3596</v>
      </c>
    </row>
    <row r="521" spans="1:2" x14ac:dyDescent="0.25">
      <c r="A521" s="139" t="s">
        <v>857</v>
      </c>
      <c r="B521" s="140" t="s">
        <v>858</v>
      </c>
    </row>
    <row r="522" spans="1:2" x14ac:dyDescent="0.25">
      <c r="A522" s="139" t="s">
        <v>863</v>
      </c>
      <c r="B522" s="140" t="s">
        <v>864</v>
      </c>
    </row>
    <row r="523" spans="1:2" x14ac:dyDescent="0.25">
      <c r="A523" s="139" t="s">
        <v>809</v>
      </c>
      <c r="B523" s="140" t="s">
        <v>810</v>
      </c>
    </row>
    <row r="524" spans="1:2" x14ac:dyDescent="0.25">
      <c r="A524" s="139" t="s">
        <v>811</v>
      </c>
      <c r="B524" s="140" t="s">
        <v>812</v>
      </c>
    </row>
    <row r="525" spans="1:2" x14ac:dyDescent="0.25">
      <c r="A525" s="139" t="s">
        <v>813</v>
      </c>
      <c r="B525" s="140" t="s">
        <v>814</v>
      </c>
    </row>
    <row r="526" spans="1:2" x14ac:dyDescent="0.25">
      <c r="A526" s="139" t="s">
        <v>763</v>
      </c>
      <c r="B526" s="140" t="s">
        <v>764</v>
      </c>
    </row>
    <row r="527" spans="1:2" x14ac:dyDescent="0.25">
      <c r="A527" s="139" t="s">
        <v>861</v>
      </c>
      <c r="B527" s="140" t="s">
        <v>862</v>
      </c>
    </row>
    <row r="528" spans="1:2" x14ac:dyDescent="0.25">
      <c r="A528" s="141" t="s">
        <v>651</v>
      </c>
      <c r="B528" s="140" t="s">
        <v>652</v>
      </c>
    </row>
    <row r="529" spans="1:2" x14ac:dyDescent="0.25">
      <c r="A529" s="139" t="s">
        <v>2337</v>
      </c>
      <c r="B529" s="140" t="s">
        <v>2338</v>
      </c>
    </row>
    <row r="530" spans="1:2" x14ac:dyDescent="0.25">
      <c r="A530" s="139" t="s">
        <v>2361</v>
      </c>
      <c r="B530" s="140" t="s">
        <v>2362</v>
      </c>
    </row>
    <row r="531" spans="1:2" x14ac:dyDescent="0.25">
      <c r="A531" s="139" t="s">
        <v>2355</v>
      </c>
      <c r="B531" s="140" t="s">
        <v>2356</v>
      </c>
    </row>
    <row r="532" spans="1:2" x14ac:dyDescent="0.25">
      <c r="A532" s="139" t="s">
        <v>2151</v>
      </c>
      <c r="B532" s="140" t="s">
        <v>2152</v>
      </c>
    </row>
    <row r="533" spans="1:2" x14ac:dyDescent="0.25">
      <c r="A533" s="139" t="s">
        <v>967</v>
      </c>
      <c r="B533" s="140" t="s">
        <v>968</v>
      </c>
    </row>
    <row r="534" spans="1:2" x14ac:dyDescent="0.25">
      <c r="A534" s="141" t="s">
        <v>577</v>
      </c>
      <c r="B534" s="140" t="s">
        <v>578</v>
      </c>
    </row>
    <row r="535" spans="1:2" x14ac:dyDescent="0.25">
      <c r="A535" s="139" t="s">
        <v>1621</v>
      </c>
      <c r="B535" s="140" t="s">
        <v>1622</v>
      </c>
    </row>
    <row r="536" spans="1:2" x14ac:dyDescent="0.25">
      <c r="A536" s="139" t="s">
        <v>1109</v>
      </c>
      <c r="B536" s="140" t="s">
        <v>1110</v>
      </c>
    </row>
    <row r="537" spans="1:2" x14ac:dyDescent="0.25">
      <c r="A537" s="139" t="s">
        <v>1555</v>
      </c>
      <c r="B537" s="140" t="s">
        <v>1556</v>
      </c>
    </row>
    <row r="538" spans="1:2" x14ac:dyDescent="0.25">
      <c r="A538" s="139" t="s">
        <v>755</v>
      </c>
      <c r="B538" s="140" t="s">
        <v>756</v>
      </c>
    </row>
    <row r="539" spans="1:2" x14ac:dyDescent="0.25">
      <c r="A539" s="139" t="s">
        <v>2585</v>
      </c>
      <c r="B539" s="140" t="s">
        <v>2586</v>
      </c>
    </row>
    <row r="540" spans="1:2" x14ac:dyDescent="0.25">
      <c r="A540" s="139" t="s">
        <v>1529</v>
      </c>
      <c r="B540" s="140" t="s">
        <v>1530</v>
      </c>
    </row>
    <row r="541" spans="1:2" x14ac:dyDescent="0.25">
      <c r="A541" s="139" t="s">
        <v>1657</v>
      </c>
      <c r="B541" s="140" t="s">
        <v>1658</v>
      </c>
    </row>
    <row r="542" spans="1:2" x14ac:dyDescent="0.25">
      <c r="A542" s="139" t="s">
        <v>1237</v>
      </c>
      <c r="B542" s="140" t="s">
        <v>1238</v>
      </c>
    </row>
    <row r="543" spans="1:2" x14ac:dyDescent="0.25">
      <c r="A543" s="139" t="s">
        <v>1707</v>
      </c>
      <c r="B543" s="140" t="s">
        <v>1708</v>
      </c>
    </row>
    <row r="544" spans="1:2" x14ac:dyDescent="0.25">
      <c r="A544" s="139" t="s">
        <v>1705</v>
      </c>
      <c r="B544" s="140" t="s">
        <v>1706</v>
      </c>
    </row>
    <row r="545" spans="1:2" x14ac:dyDescent="0.25">
      <c r="A545" s="139" t="s">
        <v>1689</v>
      </c>
      <c r="B545" s="140" t="s">
        <v>1690</v>
      </c>
    </row>
    <row r="546" spans="1:2" x14ac:dyDescent="0.25">
      <c r="A546" s="139" t="s">
        <v>815</v>
      </c>
      <c r="B546" s="140" t="s">
        <v>816</v>
      </c>
    </row>
    <row r="547" spans="1:2" x14ac:dyDescent="0.25">
      <c r="A547" s="139" t="s">
        <v>1655</v>
      </c>
      <c r="B547" s="140" t="s">
        <v>1656</v>
      </c>
    </row>
    <row r="548" spans="1:2" x14ac:dyDescent="0.25">
      <c r="A548" s="139" t="s">
        <v>1887</v>
      </c>
      <c r="B548" s="140" t="s">
        <v>1888</v>
      </c>
    </row>
    <row r="549" spans="1:2" x14ac:dyDescent="0.25">
      <c r="A549" s="139" t="s">
        <v>2521</v>
      </c>
      <c r="B549" s="140" t="s">
        <v>2522</v>
      </c>
    </row>
    <row r="550" spans="1:2" x14ac:dyDescent="0.25">
      <c r="A550" s="139" t="s">
        <v>1981</v>
      </c>
      <c r="B550" s="140" t="s">
        <v>1982</v>
      </c>
    </row>
    <row r="551" spans="1:2" x14ac:dyDescent="0.25">
      <c r="A551" s="139" t="s">
        <v>2001</v>
      </c>
      <c r="B551" s="140" t="s">
        <v>2002</v>
      </c>
    </row>
    <row r="552" spans="1:2" x14ac:dyDescent="0.25">
      <c r="A552" s="139" t="s">
        <v>1349</v>
      </c>
      <c r="B552" s="140" t="s">
        <v>1350</v>
      </c>
    </row>
    <row r="553" spans="1:2" x14ac:dyDescent="0.25">
      <c r="A553" s="139" t="s">
        <v>1921</v>
      </c>
      <c r="B553" s="140" t="s">
        <v>1922</v>
      </c>
    </row>
    <row r="554" spans="1:2" x14ac:dyDescent="0.25">
      <c r="A554" s="139" t="s">
        <v>1005</v>
      </c>
      <c r="B554" s="140" t="s">
        <v>1006</v>
      </c>
    </row>
    <row r="555" spans="1:2" x14ac:dyDescent="0.25">
      <c r="A555" s="139" t="s">
        <v>3355</v>
      </c>
      <c r="B555" s="140" t="s">
        <v>3356</v>
      </c>
    </row>
    <row r="556" spans="1:2" x14ac:dyDescent="0.25">
      <c r="A556" s="139" t="s">
        <v>1675</v>
      </c>
      <c r="B556" s="140" t="s">
        <v>1676</v>
      </c>
    </row>
    <row r="557" spans="1:2" x14ac:dyDescent="0.25">
      <c r="A557" s="139" t="s">
        <v>1209</v>
      </c>
      <c r="B557" s="140" t="s">
        <v>1210</v>
      </c>
    </row>
    <row r="558" spans="1:2" x14ac:dyDescent="0.25">
      <c r="A558" s="139" t="s">
        <v>3577</v>
      </c>
      <c r="B558" s="140" t="s">
        <v>3578</v>
      </c>
    </row>
    <row r="559" spans="1:2" x14ac:dyDescent="0.25">
      <c r="A559" s="139" t="s">
        <v>3307</v>
      </c>
      <c r="B559" s="140" t="s">
        <v>3308</v>
      </c>
    </row>
    <row r="560" spans="1:2" x14ac:dyDescent="0.25">
      <c r="A560" s="139" t="s">
        <v>1393</v>
      </c>
      <c r="B560" s="140" t="s">
        <v>1394</v>
      </c>
    </row>
    <row r="561" spans="1:2" x14ac:dyDescent="0.25">
      <c r="A561" s="139" t="s">
        <v>2671</v>
      </c>
      <c r="B561" s="140" t="s">
        <v>2672</v>
      </c>
    </row>
    <row r="562" spans="1:2" x14ac:dyDescent="0.25">
      <c r="A562" s="139" t="s">
        <v>2661</v>
      </c>
      <c r="B562" s="140" t="s">
        <v>2662</v>
      </c>
    </row>
    <row r="563" spans="1:2" x14ac:dyDescent="0.25">
      <c r="A563" s="139" t="s">
        <v>2157</v>
      </c>
      <c r="B563" s="140" t="s">
        <v>2158</v>
      </c>
    </row>
    <row r="564" spans="1:2" x14ac:dyDescent="0.25">
      <c r="A564" s="139" t="s">
        <v>2701</v>
      </c>
      <c r="B564" s="140" t="s">
        <v>2702</v>
      </c>
    </row>
    <row r="565" spans="1:2" x14ac:dyDescent="0.25">
      <c r="A565" s="139" t="s">
        <v>2541</v>
      </c>
      <c r="B565" s="140" t="s">
        <v>2542</v>
      </c>
    </row>
    <row r="566" spans="1:2" x14ac:dyDescent="0.25">
      <c r="A566" s="139" t="s">
        <v>2797</v>
      </c>
      <c r="B566" s="140" t="s">
        <v>2798</v>
      </c>
    </row>
    <row r="567" spans="1:2" x14ac:dyDescent="0.25">
      <c r="A567" s="139" t="s">
        <v>2115</v>
      </c>
      <c r="B567" s="140" t="s">
        <v>2116</v>
      </c>
    </row>
    <row r="568" spans="1:2" x14ac:dyDescent="0.25">
      <c r="A568" s="139" t="s">
        <v>1243</v>
      </c>
      <c r="B568" s="140" t="s">
        <v>1244</v>
      </c>
    </row>
    <row r="569" spans="1:2" x14ac:dyDescent="0.25">
      <c r="A569" s="139" t="s">
        <v>2655</v>
      </c>
      <c r="B569" s="140" t="s">
        <v>2656</v>
      </c>
    </row>
    <row r="570" spans="1:2" x14ac:dyDescent="0.25">
      <c r="A570" s="139" t="s">
        <v>2667</v>
      </c>
      <c r="B570" s="140" t="s">
        <v>2668</v>
      </c>
    </row>
    <row r="571" spans="1:2" x14ac:dyDescent="0.25">
      <c r="A571" s="141" t="s">
        <v>695</v>
      </c>
      <c r="B571" s="140" t="s">
        <v>696</v>
      </c>
    </row>
    <row r="572" spans="1:2" x14ac:dyDescent="0.25">
      <c r="A572" s="139" t="s">
        <v>2693</v>
      </c>
      <c r="B572" s="140" t="s">
        <v>2694</v>
      </c>
    </row>
    <row r="573" spans="1:2" x14ac:dyDescent="0.25">
      <c r="A573" s="139" t="s">
        <v>1373</v>
      </c>
      <c r="B573" s="140" t="s">
        <v>1374</v>
      </c>
    </row>
    <row r="574" spans="1:2" x14ac:dyDescent="0.25">
      <c r="A574" s="139" t="s">
        <v>3333</v>
      </c>
      <c r="B574" s="140" t="s">
        <v>3334</v>
      </c>
    </row>
    <row r="575" spans="1:2" x14ac:dyDescent="0.25">
      <c r="A575" s="139" t="s">
        <v>2227</v>
      </c>
      <c r="B575" s="140" t="s">
        <v>2228</v>
      </c>
    </row>
    <row r="576" spans="1:2" x14ac:dyDescent="0.25">
      <c r="A576" s="139" t="s">
        <v>2273</v>
      </c>
      <c r="B576" s="140" t="s">
        <v>2274</v>
      </c>
    </row>
    <row r="577" spans="1:2" x14ac:dyDescent="0.25">
      <c r="A577" s="139" t="s">
        <v>2493</v>
      </c>
      <c r="B577" s="140" t="s">
        <v>2494</v>
      </c>
    </row>
    <row r="578" spans="1:2" x14ac:dyDescent="0.25">
      <c r="A578" s="139" t="s">
        <v>2247</v>
      </c>
      <c r="B578" s="140" t="s">
        <v>2248</v>
      </c>
    </row>
    <row r="579" spans="1:2" x14ac:dyDescent="0.25">
      <c r="A579" s="139" t="s">
        <v>2255</v>
      </c>
      <c r="B579" s="140" t="s">
        <v>2256</v>
      </c>
    </row>
    <row r="580" spans="1:2" x14ac:dyDescent="0.25">
      <c r="A580" s="141" t="s">
        <v>645</v>
      </c>
      <c r="B580" s="140" t="s">
        <v>646</v>
      </c>
    </row>
    <row r="581" spans="1:2" x14ac:dyDescent="0.25">
      <c r="A581" s="141" t="s">
        <v>583</v>
      </c>
      <c r="B581" s="140" t="s">
        <v>584</v>
      </c>
    </row>
    <row r="582" spans="1:2" x14ac:dyDescent="0.25">
      <c r="A582" s="139" t="s">
        <v>1401</v>
      </c>
      <c r="B582" s="140" t="s">
        <v>1402</v>
      </c>
    </row>
    <row r="583" spans="1:2" x14ac:dyDescent="0.25">
      <c r="A583" s="139" t="s">
        <v>1043</v>
      </c>
      <c r="B583" s="140" t="s">
        <v>1044</v>
      </c>
    </row>
    <row r="584" spans="1:2" x14ac:dyDescent="0.25">
      <c r="A584" s="139" t="s">
        <v>1411</v>
      </c>
      <c r="B584" s="140" t="s">
        <v>1412</v>
      </c>
    </row>
    <row r="585" spans="1:2" x14ac:dyDescent="0.25">
      <c r="A585" s="139" t="s">
        <v>1327</v>
      </c>
      <c r="B585" s="140" t="s">
        <v>1328</v>
      </c>
    </row>
    <row r="586" spans="1:2" x14ac:dyDescent="0.25">
      <c r="A586" s="139" t="s">
        <v>2277</v>
      </c>
      <c r="B586" s="140" t="s">
        <v>2278</v>
      </c>
    </row>
    <row r="587" spans="1:2" x14ac:dyDescent="0.25">
      <c r="A587" s="139" t="s">
        <v>2259</v>
      </c>
      <c r="B587" s="140" t="s">
        <v>2260</v>
      </c>
    </row>
    <row r="588" spans="1:2" x14ac:dyDescent="0.25">
      <c r="A588" s="139" t="s">
        <v>3249</v>
      </c>
      <c r="B588" s="140" t="s">
        <v>3250</v>
      </c>
    </row>
    <row r="589" spans="1:2" x14ac:dyDescent="0.25">
      <c r="A589" s="139" t="s">
        <v>3253</v>
      </c>
      <c r="B589" s="140" t="s">
        <v>3254</v>
      </c>
    </row>
    <row r="590" spans="1:2" x14ac:dyDescent="0.25">
      <c r="A590" s="139" t="s">
        <v>3251</v>
      </c>
      <c r="B590" s="140" t="s">
        <v>3252</v>
      </c>
    </row>
    <row r="591" spans="1:2" x14ac:dyDescent="0.25">
      <c r="A591" s="139" t="s">
        <v>1259</v>
      </c>
      <c r="B591" s="140" t="s">
        <v>1260</v>
      </c>
    </row>
    <row r="592" spans="1:2" x14ac:dyDescent="0.25">
      <c r="A592" s="139" t="s">
        <v>3261</v>
      </c>
      <c r="B592" s="140" t="s">
        <v>3262</v>
      </c>
    </row>
    <row r="593" spans="1:2" x14ac:dyDescent="0.25">
      <c r="A593" s="139" t="s">
        <v>3265</v>
      </c>
      <c r="B593" s="140" t="s">
        <v>3266</v>
      </c>
    </row>
    <row r="594" spans="1:2" x14ac:dyDescent="0.25">
      <c r="A594" s="139" t="s">
        <v>3421</v>
      </c>
      <c r="B594" s="140" t="s">
        <v>3422</v>
      </c>
    </row>
    <row r="595" spans="1:2" x14ac:dyDescent="0.25">
      <c r="A595" s="139" t="s">
        <v>3543</v>
      </c>
      <c r="B595" s="140" t="s">
        <v>3544</v>
      </c>
    </row>
    <row r="596" spans="1:2" x14ac:dyDescent="0.25">
      <c r="A596" s="139" t="s">
        <v>3317</v>
      </c>
      <c r="B596" s="140" t="s">
        <v>3318</v>
      </c>
    </row>
    <row r="597" spans="1:2" x14ac:dyDescent="0.25">
      <c r="A597" s="139" t="s">
        <v>1995</v>
      </c>
      <c r="B597" s="140" t="s">
        <v>1996</v>
      </c>
    </row>
    <row r="598" spans="1:2" x14ac:dyDescent="0.25">
      <c r="A598" s="139" t="s">
        <v>3275</v>
      </c>
      <c r="B598" s="140" t="s">
        <v>3276</v>
      </c>
    </row>
    <row r="599" spans="1:2" x14ac:dyDescent="0.25">
      <c r="A599" s="139" t="s">
        <v>1577</v>
      </c>
      <c r="B599" s="140" t="s">
        <v>1578</v>
      </c>
    </row>
    <row r="600" spans="1:2" x14ac:dyDescent="0.25">
      <c r="A600" s="139" t="s">
        <v>3273</v>
      </c>
      <c r="B600" s="140" t="s">
        <v>3274</v>
      </c>
    </row>
    <row r="601" spans="1:2" x14ac:dyDescent="0.25">
      <c r="A601" s="139" t="s">
        <v>1579</v>
      </c>
      <c r="B601" s="140" t="s">
        <v>1580</v>
      </c>
    </row>
    <row r="602" spans="1:2" x14ac:dyDescent="0.25">
      <c r="A602" s="139" t="s">
        <v>2767</v>
      </c>
      <c r="B602" s="140" t="s">
        <v>2768</v>
      </c>
    </row>
    <row r="603" spans="1:2" x14ac:dyDescent="0.25">
      <c r="A603" s="139" t="s">
        <v>2763</v>
      </c>
      <c r="B603" s="140" t="s">
        <v>2764</v>
      </c>
    </row>
    <row r="604" spans="1:2" x14ac:dyDescent="0.25">
      <c r="A604" s="139" t="s">
        <v>875</v>
      </c>
      <c r="B604" s="140" t="s">
        <v>876</v>
      </c>
    </row>
    <row r="605" spans="1:2" x14ac:dyDescent="0.25">
      <c r="A605" s="139" t="s">
        <v>2153</v>
      </c>
      <c r="B605" s="140" t="s">
        <v>2154</v>
      </c>
    </row>
    <row r="606" spans="1:2" x14ac:dyDescent="0.25">
      <c r="A606" s="139" t="s">
        <v>2365</v>
      </c>
      <c r="B606" s="140" t="s">
        <v>2366</v>
      </c>
    </row>
    <row r="607" spans="1:2" x14ac:dyDescent="0.25">
      <c r="A607" s="139" t="s">
        <v>2515</v>
      </c>
      <c r="B607" s="140" t="s">
        <v>2516</v>
      </c>
    </row>
    <row r="608" spans="1:2" x14ac:dyDescent="0.25">
      <c r="A608" s="139" t="s">
        <v>1111</v>
      </c>
      <c r="B608" s="140" t="s">
        <v>1112</v>
      </c>
    </row>
    <row r="609" spans="1:2" x14ac:dyDescent="0.25">
      <c r="A609" s="139" t="s">
        <v>3005</v>
      </c>
      <c r="B609" s="140" t="s">
        <v>3006</v>
      </c>
    </row>
    <row r="610" spans="1:2" x14ac:dyDescent="0.25">
      <c r="A610" s="139" t="s">
        <v>2811</v>
      </c>
      <c r="B610" s="140" t="s">
        <v>2812</v>
      </c>
    </row>
    <row r="611" spans="1:2" x14ac:dyDescent="0.25">
      <c r="A611" s="139" t="s">
        <v>1245</v>
      </c>
      <c r="B611" s="140" t="s">
        <v>1246</v>
      </c>
    </row>
    <row r="612" spans="1:2" x14ac:dyDescent="0.25">
      <c r="A612" s="139" t="s">
        <v>1763</v>
      </c>
      <c r="B612" s="140" t="s">
        <v>1764</v>
      </c>
    </row>
    <row r="613" spans="1:2" x14ac:dyDescent="0.25">
      <c r="A613" s="139" t="s">
        <v>841</v>
      </c>
      <c r="B613" s="140" t="s">
        <v>842</v>
      </c>
    </row>
    <row r="614" spans="1:2" x14ac:dyDescent="0.25">
      <c r="A614" s="139" t="s">
        <v>1641</v>
      </c>
      <c r="B614" s="140" t="s">
        <v>1642</v>
      </c>
    </row>
    <row r="615" spans="1:2" x14ac:dyDescent="0.25">
      <c r="A615" s="139" t="s">
        <v>1651</v>
      </c>
      <c r="B615" s="140" t="s">
        <v>1652</v>
      </c>
    </row>
    <row r="616" spans="1:2" x14ac:dyDescent="0.25">
      <c r="A616" s="139" t="s">
        <v>1645</v>
      </c>
      <c r="B616" s="140" t="s">
        <v>1646</v>
      </c>
    </row>
    <row r="617" spans="1:2" x14ac:dyDescent="0.25">
      <c r="A617" s="139" t="s">
        <v>1765</v>
      </c>
      <c r="B617" s="140" t="s">
        <v>1766</v>
      </c>
    </row>
    <row r="618" spans="1:2" x14ac:dyDescent="0.25">
      <c r="A618" s="139" t="s">
        <v>1643</v>
      </c>
      <c r="B618" s="140" t="s">
        <v>1644</v>
      </c>
    </row>
    <row r="619" spans="1:2" x14ac:dyDescent="0.25">
      <c r="A619" s="139" t="s">
        <v>1653</v>
      </c>
      <c r="B619" s="140" t="s">
        <v>1654</v>
      </c>
    </row>
    <row r="620" spans="1:2" x14ac:dyDescent="0.25">
      <c r="A620" s="139" t="s">
        <v>1335</v>
      </c>
      <c r="B620" s="140" t="s">
        <v>1336</v>
      </c>
    </row>
    <row r="621" spans="1:2" x14ac:dyDescent="0.25">
      <c r="A621" s="139" t="s">
        <v>2447</v>
      </c>
      <c r="B621" s="140" t="s">
        <v>2448</v>
      </c>
    </row>
    <row r="622" spans="1:2" x14ac:dyDescent="0.25">
      <c r="A622" s="139" t="s">
        <v>2173</v>
      </c>
      <c r="B622" s="140" t="s">
        <v>2174</v>
      </c>
    </row>
    <row r="623" spans="1:2" x14ac:dyDescent="0.25">
      <c r="A623" s="139" t="s">
        <v>1957</v>
      </c>
      <c r="B623" s="140" t="s">
        <v>1958</v>
      </c>
    </row>
    <row r="624" spans="1:2" x14ac:dyDescent="0.25">
      <c r="A624" s="139" t="s">
        <v>887</v>
      </c>
      <c r="B624" s="140" t="s">
        <v>888</v>
      </c>
    </row>
    <row r="625" spans="1:2" x14ac:dyDescent="0.25">
      <c r="A625" s="139" t="s">
        <v>885</v>
      </c>
      <c r="B625" s="140" t="s">
        <v>886</v>
      </c>
    </row>
    <row r="626" spans="1:2" x14ac:dyDescent="0.25">
      <c r="A626" s="139" t="s">
        <v>889</v>
      </c>
      <c r="B626" s="140" t="s">
        <v>890</v>
      </c>
    </row>
    <row r="627" spans="1:2" x14ac:dyDescent="0.25">
      <c r="A627" s="139" t="s">
        <v>3529</v>
      </c>
      <c r="B627" s="140" t="s">
        <v>3530</v>
      </c>
    </row>
    <row r="628" spans="1:2" x14ac:dyDescent="0.25">
      <c r="A628" s="139" t="s">
        <v>2571</v>
      </c>
      <c r="B628" s="140" t="s">
        <v>2572</v>
      </c>
    </row>
    <row r="629" spans="1:2" x14ac:dyDescent="0.25">
      <c r="A629" s="139" t="s">
        <v>2877</v>
      </c>
      <c r="B629" s="140" t="s">
        <v>2878</v>
      </c>
    </row>
    <row r="630" spans="1:2" x14ac:dyDescent="0.25">
      <c r="A630" s="139" t="s">
        <v>1993</v>
      </c>
      <c r="B630" s="140" t="s">
        <v>1994</v>
      </c>
    </row>
    <row r="631" spans="1:2" x14ac:dyDescent="0.25">
      <c r="A631" s="139" t="s">
        <v>3191</v>
      </c>
      <c r="B631" s="140" t="s">
        <v>3192</v>
      </c>
    </row>
    <row r="632" spans="1:2" x14ac:dyDescent="0.25">
      <c r="A632" s="139" t="s">
        <v>2349</v>
      </c>
      <c r="B632" s="140" t="s">
        <v>2350</v>
      </c>
    </row>
    <row r="633" spans="1:2" x14ac:dyDescent="0.25">
      <c r="A633" s="139" t="s">
        <v>1371</v>
      </c>
      <c r="B633" s="140" t="s">
        <v>1372</v>
      </c>
    </row>
    <row r="634" spans="1:2" x14ac:dyDescent="0.25">
      <c r="A634" s="139" t="s">
        <v>3343</v>
      </c>
      <c r="B634" s="140" t="s">
        <v>3344</v>
      </c>
    </row>
    <row r="635" spans="1:2" x14ac:dyDescent="0.25">
      <c r="A635" s="139" t="s">
        <v>2563</v>
      </c>
      <c r="B635" s="140" t="s">
        <v>2564</v>
      </c>
    </row>
    <row r="636" spans="1:2" x14ac:dyDescent="0.25">
      <c r="A636" s="139" t="s">
        <v>2819</v>
      </c>
      <c r="B636" s="140" t="s">
        <v>2820</v>
      </c>
    </row>
    <row r="637" spans="1:2" x14ac:dyDescent="0.25">
      <c r="A637" s="139" t="s">
        <v>3209</v>
      </c>
      <c r="B637" s="140" t="s">
        <v>3210</v>
      </c>
    </row>
    <row r="638" spans="1:2" x14ac:dyDescent="0.25">
      <c r="A638" s="139" t="s">
        <v>1629</v>
      </c>
      <c r="B638" s="140" t="s">
        <v>1630</v>
      </c>
    </row>
    <row r="639" spans="1:2" x14ac:dyDescent="0.25">
      <c r="A639" s="139" t="s">
        <v>981</v>
      </c>
      <c r="B639" s="140" t="s">
        <v>982</v>
      </c>
    </row>
    <row r="640" spans="1:2" x14ac:dyDescent="0.25">
      <c r="A640" s="139" t="s">
        <v>979</v>
      </c>
      <c r="B640" s="140" t="s">
        <v>980</v>
      </c>
    </row>
    <row r="641" spans="1:2" x14ac:dyDescent="0.25">
      <c r="A641" s="139" t="s">
        <v>1119</v>
      </c>
      <c r="B641" s="140" t="s">
        <v>1120</v>
      </c>
    </row>
    <row r="642" spans="1:2" x14ac:dyDescent="0.25">
      <c r="A642" s="139" t="s">
        <v>1127</v>
      </c>
      <c r="B642" s="140" t="s">
        <v>1128</v>
      </c>
    </row>
    <row r="643" spans="1:2" x14ac:dyDescent="0.25">
      <c r="A643" s="139" t="s">
        <v>1295</v>
      </c>
      <c r="B643" s="140" t="s">
        <v>1296</v>
      </c>
    </row>
    <row r="644" spans="1:2" x14ac:dyDescent="0.25">
      <c r="A644" s="139" t="s">
        <v>1293</v>
      </c>
      <c r="B644" s="140" t="s">
        <v>1294</v>
      </c>
    </row>
    <row r="645" spans="1:2" x14ac:dyDescent="0.25">
      <c r="A645" s="139" t="s">
        <v>2011</v>
      </c>
      <c r="B645" s="140" t="s">
        <v>2012</v>
      </c>
    </row>
    <row r="646" spans="1:2" x14ac:dyDescent="0.25">
      <c r="A646" s="139" t="s">
        <v>1297</v>
      </c>
      <c r="B646" s="140" t="s">
        <v>1298</v>
      </c>
    </row>
    <row r="647" spans="1:2" x14ac:dyDescent="0.25">
      <c r="A647" s="139" t="s">
        <v>1131</v>
      </c>
      <c r="B647" s="140" t="s">
        <v>1132</v>
      </c>
    </row>
    <row r="648" spans="1:2" x14ac:dyDescent="0.25">
      <c r="A648" s="139" t="s">
        <v>847</v>
      </c>
      <c r="B648" s="140" t="s">
        <v>848</v>
      </c>
    </row>
    <row r="649" spans="1:2" x14ac:dyDescent="0.25">
      <c r="A649" s="139" t="s">
        <v>1117</v>
      </c>
      <c r="B649" s="140" t="s">
        <v>1118</v>
      </c>
    </row>
    <row r="650" spans="1:2" x14ac:dyDescent="0.25">
      <c r="A650" s="139" t="s">
        <v>1031</v>
      </c>
      <c r="B650" s="140" t="s">
        <v>1032</v>
      </c>
    </row>
    <row r="651" spans="1:2" x14ac:dyDescent="0.25">
      <c r="A651" s="139" t="s">
        <v>1121</v>
      </c>
      <c r="B651" s="140" t="s">
        <v>1122</v>
      </c>
    </row>
    <row r="652" spans="1:2" x14ac:dyDescent="0.25">
      <c r="A652" s="139" t="s">
        <v>783</v>
      </c>
      <c r="B652" s="140" t="s">
        <v>784</v>
      </c>
    </row>
    <row r="653" spans="1:2" x14ac:dyDescent="0.25">
      <c r="A653" s="139" t="s">
        <v>2879</v>
      </c>
      <c r="B653" s="140" t="s">
        <v>2880</v>
      </c>
    </row>
    <row r="654" spans="1:2" x14ac:dyDescent="0.25">
      <c r="A654" s="139" t="s">
        <v>2139</v>
      </c>
      <c r="B654" s="140" t="s">
        <v>2140</v>
      </c>
    </row>
    <row r="655" spans="1:2" x14ac:dyDescent="0.25">
      <c r="A655" s="139" t="s">
        <v>2813</v>
      </c>
      <c r="B655" s="140" t="s">
        <v>2814</v>
      </c>
    </row>
    <row r="656" spans="1:2" x14ac:dyDescent="0.25">
      <c r="A656" s="139" t="s">
        <v>2411</v>
      </c>
      <c r="B656" s="140" t="s">
        <v>2412</v>
      </c>
    </row>
    <row r="657" spans="1:2" x14ac:dyDescent="0.25">
      <c r="A657" s="139" t="s">
        <v>2175</v>
      </c>
      <c r="B657" s="140" t="s">
        <v>2176</v>
      </c>
    </row>
    <row r="658" spans="1:2" x14ac:dyDescent="0.25">
      <c r="A658" s="139" t="s">
        <v>1959</v>
      </c>
      <c r="B658" s="140" t="s">
        <v>1960</v>
      </c>
    </row>
    <row r="659" spans="1:2" x14ac:dyDescent="0.25">
      <c r="A659" s="139" t="s">
        <v>2409</v>
      </c>
      <c r="B659" s="140" t="s">
        <v>2410</v>
      </c>
    </row>
    <row r="660" spans="1:2" x14ac:dyDescent="0.25">
      <c r="A660" s="139" t="s">
        <v>2423</v>
      </c>
      <c r="B660" s="140" t="s">
        <v>2424</v>
      </c>
    </row>
    <row r="661" spans="1:2" x14ac:dyDescent="0.25">
      <c r="A661" s="139" t="s">
        <v>1695</v>
      </c>
      <c r="B661" s="140" t="s">
        <v>1696</v>
      </c>
    </row>
    <row r="662" spans="1:2" x14ac:dyDescent="0.25">
      <c r="A662" s="139" t="s">
        <v>1239</v>
      </c>
      <c r="B662" s="140" t="s">
        <v>1240</v>
      </c>
    </row>
    <row r="663" spans="1:2" x14ac:dyDescent="0.25">
      <c r="A663" s="139" t="s">
        <v>3387</v>
      </c>
      <c r="B663" s="140" t="s">
        <v>3388</v>
      </c>
    </row>
    <row r="664" spans="1:2" x14ac:dyDescent="0.25">
      <c r="A664" s="139" t="s">
        <v>1199</v>
      </c>
      <c r="B664" s="140" t="s">
        <v>1200</v>
      </c>
    </row>
    <row r="665" spans="1:2" x14ac:dyDescent="0.25">
      <c r="A665" s="139" t="s">
        <v>3361</v>
      </c>
      <c r="B665" s="140" t="s">
        <v>3362</v>
      </c>
    </row>
    <row r="666" spans="1:2" x14ac:dyDescent="0.25">
      <c r="A666" s="139" t="s">
        <v>3513</v>
      </c>
      <c r="B666" s="140" t="s">
        <v>3514</v>
      </c>
    </row>
    <row r="667" spans="1:2" x14ac:dyDescent="0.25">
      <c r="A667" s="139" t="s">
        <v>3521</v>
      </c>
      <c r="B667" s="140" t="s">
        <v>3522</v>
      </c>
    </row>
    <row r="668" spans="1:2" x14ac:dyDescent="0.25">
      <c r="A668" s="139" t="s">
        <v>2229</v>
      </c>
      <c r="B668" s="140" t="s">
        <v>2230</v>
      </c>
    </row>
    <row r="669" spans="1:2" x14ac:dyDescent="0.25">
      <c r="A669" s="141" t="s">
        <v>683</v>
      </c>
      <c r="B669" s="140" t="s">
        <v>684</v>
      </c>
    </row>
    <row r="670" spans="1:2" x14ac:dyDescent="0.25">
      <c r="A670" s="139" t="s">
        <v>3489</v>
      </c>
      <c r="B670" s="140" t="s">
        <v>3490</v>
      </c>
    </row>
    <row r="671" spans="1:2" x14ac:dyDescent="0.25">
      <c r="A671" s="139" t="s">
        <v>2881</v>
      </c>
      <c r="B671" s="140" t="s">
        <v>2882</v>
      </c>
    </row>
    <row r="672" spans="1:2" x14ac:dyDescent="0.25">
      <c r="A672" s="139" t="s">
        <v>3291</v>
      </c>
      <c r="B672" s="140" t="s">
        <v>3292</v>
      </c>
    </row>
    <row r="673" spans="1:2" x14ac:dyDescent="0.25">
      <c r="A673" s="139" t="s">
        <v>1531</v>
      </c>
      <c r="B673" s="140" t="s">
        <v>1532</v>
      </c>
    </row>
    <row r="674" spans="1:2" x14ac:dyDescent="0.25">
      <c r="A674" s="139" t="s">
        <v>3419</v>
      </c>
      <c r="B674" s="140" t="s">
        <v>3420</v>
      </c>
    </row>
    <row r="675" spans="1:2" x14ac:dyDescent="0.25">
      <c r="A675" s="139" t="s">
        <v>3217</v>
      </c>
      <c r="B675" s="140" t="s">
        <v>3218</v>
      </c>
    </row>
    <row r="676" spans="1:2" x14ac:dyDescent="0.25">
      <c r="A676" s="139" t="s">
        <v>2551</v>
      </c>
      <c r="B676" s="140" t="s">
        <v>2552</v>
      </c>
    </row>
    <row r="677" spans="1:2" x14ac:dyDescent="0.25">
      <c r="A677" s="139" t="s">
        <v>1791</v>
      </c>
      <c r="B677" s="140" t="s">
        <v>1792</v>
      </c>
    </row>
    <row r="678" spans="1:2" x14ac:dyDescent="0.25">
      <c r="A678" s="139" t="s">
        <v>1789</v>
      </c>
      <c r="B678" s="140" t="s">
        <v>1790</v>
      </c>
    </row>
    <row r="679" spans="1:2" x14ac:dyDescent="0.25">
      <c r="A679" s="139" t="s">
        <v>905</v>
      </c>
      <c r="B679" s="140" t="s">
        <v>906</v>
      </c>
    </row>
    <row r="680" spans="1:2" x14ac:dyDescent="0.25">
      <c r="A680" s="139" t="s">
        <v>3183</v>
      </c>
      <c r="B680" s="140" t="s">
        <v>3184</v>
      </c>
    </row>
    <row r="681" spans="1:2" x14ac:dyDescent="0.25">
      <c r="A681" s="139" t="s">
        <v>1849</v>
      </c>
      <c r="B681" s="140" t="s">
        <v>1850</v>
      </c>
    </row>
    <row r="682" spans="1:2" x14ac:dyDescent="0.25">
      <c r="A682" s="139" t="s">
        <v>2013</v>
      </c>
      <c r="B682" s="140" t="s">
        <v>2014</v>
      </c>
    </row>
    <row r="683" spans="1:2" x14ac:dyDescent="0.25">
      <c r="A683" s="139" t="s">
        <v>897</v>
      </c>
      <c r="B683" s="140" t="s">
        <v>898</v>
      </c>
    </row>
    <row r="684" spans="1:2" x14ac:dyDescent="0.25">
      <c r="A684" s="139" t="s">
        <v>915</v>
      </c>
      <c r="B684" s="140" t="s">
        <v>916</v>
      </c>
    </row>
    <row r="685" spans="1:2" x14ac:dyDescent="0.25">
      <c r="A685" s="139" t="s">
        <v>2155</v>
      </c>
      <c r="B685" s="140" t="s">
        <v>2156</v>
      </c>
    </row>
    <row r="686" spans="1:2" x14ac:dyDescent="0.25">
      <c r="A686" s="139" t="s">
        <v>903</v>
      </c>
      <c r="B686" s="140" t="s">
        <v>904</v>
      </c>
    </row>
    <row r="687" spans="1:2" x14ac:dyDescent="0.25">
      <c r="A687" s="139" t="s">
        <v>899</v>
      </c>
      <c r="B687" s="140" t="s">
        <v>900</v>
      </c>
    </row>
    <row r="688" spans="1:2" x14ac:dyDescent="0.25">
      <c r="A688" s="139" t="s">
        <v>1377</v>
      </c>
      <c r="B688" s="140" t="s">
        <v>1378</v>
      </c>
    </row>
    <row r="689" spans="1:2" x14ac:dyDescent="0.25">
      <c r="A689" s="139" t="s">
        <v>1703</v>
      </c>
      <c r="B689" s="140" t="s">
        <v>1704</v>
      </c>
    </row>
    <row r="690" spans="1:2" x14ac:dyDescent="0.25">
      <c r="A690" s="139" t="s">
        <v>1241</v>
      </c>
      <c r="B690" s="140" t="s">
        <v>1242</v>
      </c>
    </row>
    <row r="691" spans="1:2" x14ac:dyDescent="0.25">
      <c r="A691" s="139" t="s">
        <v>3189</v>
      </c>
      <c r="B691" s="140" t="s">
        <v>3190</v>
      </c>
    </row>
    <row r="692" spans="1:2" x14ac:dyDescent="0.25">
      <c r="A692" s="139" t="s">
        <v>3473</v>
      </c>
      <c r="B692" s="140" t="s">
        <v>3474</v>
      </c>
    </row>
    <row r="693" spans="1:2" x14ac:dyDescent="0.25">
      <c r="A693" s="139" t="s">
        <v>1549</v>
      </c>
      <c r="B693" s="140" t="s">
        <v>1550</v>
      </c>
    </row>
    <row r="694" spans="1:2" x14ac:dyDescent="0.25">
      <c r="A694" s="139" t="s">
        <v>3463</v>
      </c>
      <c r="B694" s="140" t="s">
        <v>3464</v>
      </c>
    </row>
    <row r="695" spans="1:2" x14ac:dyDescent="0.25">
      <c r="A695" s="139" t="s">
        <v>2469</v>
      </c>
      <c r="B695" s="140" t="s">
        <v>2470</v>
      </c>
    </row>
    <row r="696" spans="1:2" x14ac:dyDescent="0.25">
      <c r="A696" s="139" t="s">
        <v>3007</v>
      </c>
      <c r="B696" s="140" t="s">
        <v>3008</v>
      </c>
    </row>
    <row r="697" spans="1:2" x14ac:dyDescent="0.25">
      <c r="A697" s="139" t="s">
        <v>2883</v>
      </c>
      <c r="B697" s="140" t="s">
        <v>2884</v>
      </c>
    </row>
    <row r="698" spans="1:2" x14ac:dyDescent="0.25">
      <c r="A698" s="139" t="s">
        <v>2069</v>
      </c>
      <c r="B698" s="140" t="s">
        <v>2070</v>
      </c>
    </row>
    <row r="699" spans="1:2" x14ac:dyDescent="0.25">
      <c r="A699" s="139" t="s">
        <v>3213</v>
      </c>
      <c r="B699" s="140" t="s">
        <v>3214</v>
      </c>
    </row>
    <row r="700" spans="1:2" x14ac:dyDescent="0.25">
      <c r="A700" s="139" t="s">
        <v>3429</v>
      </c>
      <c r="B700" s="140" t="s">
        <v>3430</v>
      </c>
    </row>
    <row r="701" spans="1:2" x14ac:dyDescent="0.25">
      <c r="A701" s="139" t="s">
        <v>739</v>
      </c>
      <c r="B701" s="140" t="s">
        <v>740</v>
      </c>
    </row>
    <row r="702" spans="1:2" x14ac:dyDescent="0.25">
      <c r="A702" s="139" t="s">
        <v>2429</v>
      </c>
      <c r="B702" s="140" t="s">
        <v>2430</v>
      </c>
    </row>
    <row r="703" spans="1:2" x14ac:dyDescent="0.25">
      <c r="A703" s="139" t="s">
        <v>2533</v>
      </c>
      <c r="B703" s="140" t="s">
        <v>2534</v>
      </c>
    </row>
    <row r="704" spans="1:2" x14ac:dyDescent="0.25">
      <c r="A704" s="139" t="s">
        <v>2459</v>
      </c>
      <c r="B704" s="140" t="s">
        <v>2460</v>
      </c>
    </row>
    <row r="705" spans="1:2" x14ac:dyDescent="0.25">
      <c r="A705" s="139" t="s">
        <v>1987</v>
      </c>
      <c r="B705" s="140" t="s">
        <v>1988</v>
      </c>
    </row>
    <row r="706" spans="1:2" x14ac:dyDescent="0.25">
      <c r="A706" s="139" t="s">
        <v>3151</v>
      </c>
      <c r="B706" s="140" t="s">
        <v>3152</v>
      </c>
    </row>
    <row r="707" spans="1:2" x14ac:dyDescent="0.25">
      <c r="A707" s="139" t="s">
        <v>3145</v>
      </c>
      <c r="B707" s="140" t="s">
        <v>3146</v>
      </c>
    </row>
    <row r="708" spans="1:2" x14ac:dyDescent="0.25">
      <c r="A708" s="139" t="s">
        <v>1715</v>
      </c>
      <c r="B708" s="140" t="s">
        <v>1716</v>
      </c>
    </row>
    <row r="709" spans="1:2" x14ac:dyDescent="0.25">
      <c r="A709" s="139" t="s">
        <v>1719</v>
      </c>
      <c r="B709" s="140" t="s">
        <v>1720</v>
      </c>
    </row>
    <row r="710" spans="1:2" x14ac:dyDescent="0.25">
      <c r="A710" s="139" t="s">
        <v>1351</v>
      </c>
      <c r="B710" s="140" t="s">
        <v>1352</v>
      </c>
    </row>
    <row r="711" spans="1:2" x14ac:dyDescent="0.25">
      <c r="A711" s="139" t="s">
        <v>2177</v>
      </c>
      <c r="B711" s="140" t="s">
        <v>2178</v>
      </c>
    </row>
    <row r="712" spans="1:2" x14ac:dyDescent="0.25">
      <c r="A712" s="139" t="s">
        <v>1345</v>
      </c>
      <c r="B712" s="140" t="s">
        <v>1346</v>
      </c>
    </row>
    <row r="713" spans="1:2" x14ac:dyDescent="0.25">
      <c r="A713" s="139" t="s">
        <v>1361</v>
      </c>
      <c r="B713" s="140" t="s">
        <v>1362</v>
      </c>
    </row>
    <row r="714" spans="1:2" x14ac:dyDescent="0.25">
      <c r="A714" s="139" t="s">
        <v>3127</v>
      </c>
      <c r="B714" s="140" t="s">
        <v>3128</v>
      </c>
    </row>
    <row r="715" spans="1:2" x14ac:dyDescent="0.25">
      <c r="A715" s="139" t="s">
        <v>1723</v>
      </c>
      <c r="B715" s="140" t="s">
        <v>1724</v>
      </c>
    </row>
    <row r="716" spans="1:2" x14ac:dyDescent="0.25">
      <c r="A716" s="139" t="s">
        <v>2665</v>
      </c>
      <c r="B716" s="140" t="s">
        <v>2666</v>
      </c>
    </row>
    <row r="717" spans="1:2" x14ac:dyDescent="0.25">
      <c r="A717" s="139" t="s">
        <v>3215</v>
      </c>
      <c r="B717" s="140" t="s">
        <v>3216</v>
      </c>
    </row>
    <row r="718" spans="1:2" x14ac:dyDescent="0.25">
      <c r="A718" s="139" t="s">
        <v>1183</v>
      </c>
      <c r="B718" s="140" t="s">
        <v>1184</v>
      </c>
    </row>
    <row r="719" spans="1:2" x14ac:dyDescent="0.25">
      <c r="A719" s="139" t="s">
        <v>3257</v>
      </c>
      <c r="B719" s="140" t="s">
        <v>3258</v>
      </c>
    </row>
    <row r="720" spans="1:2" x14ac:dyDescent="0.25">
      <c r="A720" s="139" t="s">
        <v>3123</v>
      </c>
      <c r="B720" s="140" t="s">
        <v>3124</v>
      </c>
    </row>
    <row r="721" spans="1:2" x14ac:dyDescent="0.25">
      <c r="A721" s="139" t="s">
        <v>705</v>
      </c>
      <c r="B721" s="140" t="s">
        <v>706</v>
      </c>
    </row>
    <row r="722" spans="1:2" x14ac:dyDescent="0.25">
      <c r="A722" s="141" t="s">
        <v>691</v>
      </c>
      <c r="B722" s="140" t="s">
        <v>692</v>
      </c>
    </row>
    <row r="723" spans="1:2" x14ac:dyDescent="0.25">
      <c r="A723" s="139" t="s">
        <v>2885</v>
      </c>
      <c r="B723" s="140" t="s">
        <v>2886</v>
      </c>
    </row>
    <row r="724" spans="1:2" x14ac:dyDescent="0.25">
      <c r="A724" s="139" t="s">
        <v>901</v>
      </c>
      <c r="B724" s="140" t="s">
        <v>902</v>
      </c>
    </row>
    <row r="725" spans="1:2" x14ac:dyDescent="0.25">
      <c r="A725" s="139" t="s">
        <v>877</v>
      </c>
      <c r="B725" s="140" t="s">
        <v>878</v>
      </c>
    </row>
    <row r="726" spans="1:2" x14ac:dyDescent="0.25">
      <c r="A726" s="139" t="s">
        <v>1341</v>
      </c>
      <c r="B726" s="140" t="s">
        <v>1342</v>
      </c>
    </row>
    <row r="727" spans="1:2" x14ac:dyDescent="0.25">
      <c r="A727" s="139" t="s">
        <v>895</v>
      </c>
      <c r="B727" s="140" t="s">
        <v>896</v>
      </c>
    </row>
    <row r="728" spans="1:2" x14ac:dyDescent="0.25">
      <c r="A728" s="139" t="s">
        <v>883</v>
      </c>
      <c r="B728" s="140" t="s">
        <v>884</v>
      </c>
    </row>
    <row r="729" spans="1:2" x14ac:dyDescent="0.25">
      <c r="A729" s="139" t="s">
        <v>879</v>
      </c>
      <c r="B729" s="140" t="s">
        <v>880</v>
      </c>
    </row>
    <row r="730" spans="1:2" x14ac:dyDescent="0.25">
      <c r="A730" s="139" t="s">
        <v>2663</v>
      </c>
      <c r="B730" s="140" t="s">
        <v>2664</v>
      </c>
    </row>
    <row r="731" spans="1:2" x14ac:dyDescent="0.25">
      <c r="A731" s="139" t="s">
        <v>1627</v>
      </c>
      <c r="B731" s="140" t="s">
        <v>1628</v>
      </c>
    </row>
    <row r="732" spans="1:2" x14ac:dyDescent="0.25">
      <c r="A732" s="139" t="s">
        <v>1467</v>
      </c>
      <c r="B732" s="140" t="s">
        <v>1468</v>
      </c>
    </row>
    <row r="733" spans="1:2" x14ac:dyDescent="0.25">
      <c r="A733" s="139" t="s">
        <v>2545</v>
      </c>
      <c r="B733" s="140" t="s">
        <v>2546</v>
      </c>
    </row>
    <row r="734" spans="1:2" x14ac:dyDescent="0.25">
      <c r="A734" s="139" t="s">
        <v>2765</v>
      </c>
      <c r="B734" s="140" t="s">
        <v>2766</v>
      </c>
    </row>
    <row r="735" spans="1:2" x14ac:dyDescent="0.25">
      <c r="A735" s="139" t="s">
        <v>1397</v>
      </c>
      <c r="B735" s="140" t="s">
        <v>1398</v>
      </c>
    </row>
    <row r="736" spans="1:2" x14ac:dyDescent="0.25">
      <c r="A736" s="139" t="s">
        <v>1385</v>
      </c>
      <c r="B736" s="140" t="s">
        <v>1386</v>
      </c>
    </row>
    <row r="737" spans="1:2" x14ac:dyDescent="0.25">
      <c r="A737" s="141" t="s">
        <v>661</v>
      </c>
      <c r="B737" s="140" t="s">
        <v>662</v>
      </c>
    </row>
    <row r="738" spans="1:2" x14ac:dyDescent="0.25">
      <c r="A738" s="139" t="s">
        <v>1167</v>
      </c>
      <c r="B738" s="140" t="s">
        <v>1168</v>
      </c>
    </row>
    <row r="739" spans="1:2" x14ac:dyDescent="0.25">
      <c r="A739" s="139" t="s">
        <v>1661</v>
      </c>
      <c r="B739" s="140" t="s">
        <v>1662</v>
      </c>
    </row>
    <row r="740" spans="1:2" x14ac:dyDescent="0.25">
      <c r="A740" s="139" t="s">
        <v>2565</v>
      </c>
      <c r="B740" s="140" t="s">
        <v>2566</v>
      </c>
    </row>
    <row r="741" spans="1:2" x14ac:dyDescent="0.25">
      <c r="A741" s="139" t="s">
        <v>2509</v>
      </c>
      <c r="B741" s="140" t="s">
        <v>2510</v>
      </c>
    </row>
    <row r="742" spans="1:2" x14ac:dyDescent="0.25">
      <c r="A742" s="139" t="s">
        <v>1567</v>
      </c>
      <c r="B742" s="140" t="s">
        <v>1568</v>
      </c>
    </row>
    <row r="743" spans="1:2" x14ac:dyDescent="0.25">
      <c r="A743" s="139" t="s">
        <v>1125</v>
      </c>
      <c r="B743" s="140" t="s">
        <v>1126</v>
      </c>
    </row>
    <row r="744" spans="1:2" x14ac:dyDescent="0.25">
      <c r="A744" s="139" t="s">
        <v>2107</v>
      </c>
      <c r="B744" s="140" t="s">
        <v>2108</v>
      </c>
    </row>
    <row r="745" spans="1:2" x14ac:dyDescent="0.25">
      <c r="A745" s="139" t="s">
        <v>2687</v>
      </c>
      <c r="B745" s="140" t="s">
        <v>2688</v>
      </c>
    </row>
    <row r="746" spans="1:2" x14ac:dyDescent="0.25">
      <c r="A746" s="139" t="s">
        <v>959</v>
      </c>
      <c r="B746" s="140" t="s">
        <v>960</v>
      </c>
    </row>
    <row r="747" spans="1:2" x14ac:dyDescent="0.25">
      <c r="A747" s="139" t="s">
        <v>2887</v>
      </c>
      <c r="B747" s="140" t="s">
        <v>2888</v>
      </c>
    </row>
    <row r="748" spans="1:2" x14ac:dyDescent="0.25">
      <c r="A748" s="139" t="s">
        <v>2637</v>
      </c>
      <c r="B748" s="140" t="s">
        <v>2638</v>
      </c>
    </row>
    <row r="749" spans="1:2" x14ac:dyDescent="0.25">
      <c r="A749" s="139" t="s">
        <v>2489</v>
      </c>
      <c r="B749" s="140" t="s">
        <v>2490</v>
      </c>
    </row>
    <row r="750" spans="1:2" x14ac:dyDescent="0.25">
      <c r="A750" s="139" t="s">
        <v>1229</v>
      </c>
      <c r="B750" s="140" t="s">
        <v>1230</v>
      </c>
    </row>
    <row r="751" spans="1:2" x14ac:dyDescent="0.25">
      <c r="A751" s="139" t="s">
        <v>2789</v>
      </c>
      <c r="B751" s="140" t="s">
        <v>2790</v>
      </c>
    </row>
    <row r="752" spans="1:2" x14ac:dyDescent="0.25">
      <c r="A752" s="139" t="s">
        <v>2223</v>
      </c>
      <c r="B752" s="140" t="s">
        <v>2224</v>
      </c>
    </row>
    <row r="753" spans="1:2" x14ac:dyDescent="0.25">
      <c r="A753" s="139" t="s">
        <v>3443</v>
      </c>
      <c r="B753" s="140" t="s">
        <v>3444</v>
      </c>
    </row>
    <row r="754" spans="1:2" x14ac:dyDescent="0.25">
      <c r="A754" s="141" t="s">
        <v>649</v>
      </c>
      <c r="B754" s="140" t="s">
        <v>650</v>
      </c>
    </row>
    <row r="755" spans="1:2" x14ac:dyDescent="0.25">
      <c r="A755" s="139" t="s">
        <v>3417</v>
      </c>
      <c r="B755" s="140" t="s">
        <v>3418</v>
      </c>
    </row>
    <row r="756" spans="1:2" x14ac:dyDescent="0.25">
      <c r="A756" s="139" t="s">
        <v>1537</v>
      </c>
      <c r="B756" s="140" t="s">
        <v>1538</v>
      </c>
    </row>
    <row r="757" spans="1:2" x14ac:dyDescent="0.25">
      <c r="A757" s="139" t="s">
        <v>1753</v>
      </c>
      <c r="B757" s="140" t="s">
        <v>1754</v>
      </c>
    </row>
    <row r="758" spans="1:2" x14ac:dyDescent="0.25">
      <c r="A758" s="139" t="s">
        <v>3203</v>
      </c>
      <c r="B758" s="140" t="s">
        <v>3204</v>
      </c>
    </row>
    <row r="759" spans="1:2" x14ac:dyDescent="0.25">
      <c r="A759" s="139" t="s">
        <v>1533</v>
      </c>
      <c r="B759" s="140" t="s">
        <v>1534</v>
      </c>
    </row>
    <row r="760" spans="1:2" x14ac:dyDescent="0.25">
      <c r="A760" s="139" t="s">
        <v>2889</v>
      </c>
      <c r="B760" s="140" t="s">
        <v>2890</v>
      </c>
    </row>
    <row r="761" spans="1:2" x14ac:dyDescent="0.25">
      <c r="A761" s="139" t="s">
        <v>1423</v>
      </c>
      <c r="B761" s="140" t="s">
        <v>1424</v>
      </c>
    </row>
    <row r="762" spans="1:2" x14ac:dyDescent="0.25">
      <c r="A762" s="139" t="s">
        <v>3561</v>
      </c>
      <c r="B762" s="140" t="s">
        <v>3562</v>
      </c>
    </row>
    <row r="763" spans="1:2" x14ac:dyDescent="0.25">
      <c r="A763" s="141" t="s">
        <v>633</v>
      </c>
      <c r="B763" s="140" t="s">
        <v>634</v>
      </c>
    </row>
    <row r="764" spans="1:2" x14ac:dyDescent="0.25">
      <c r="A764" s="141" t="s">
        <v>619</v>
      </c>
      <c r="B764" s="140" t="s">
        <v>620</v>
      </c>
    </row>
    <row r="765" spans="1:2" x14ac:dyDescent="0.25">
      <c r="A765" s="141" t="s">
        <v>617</v>
      </c>
      <c r="B765" s="140" t="s">
        <v>618</v>
      </c>
    </row>
    <row r="766" spans="1:2" x14ac:dyDescent="0.25">
      <c r="A766" s="141" t="s">
        <v>627</v>
      </c>
      <c r="B766" s="140" t="s">
        <v>628</v>
      </c>
    </row>
    <row r="767" spans="1:2" x14ac:dyDescent="0.25">
      <c r="A767" s="139" t="s">
        <v>3563</v>
      </c>
      <c r="B767" s="140" t="s">
        <v>3564</v>
      </c>
    </row>
    <row r="768" spans="1:2" x14ac:dyDescent="0.25">
      <c r="A768" s="139" t="s">
        <v>1099</v>
      </c>
      <c r="B768" s="140" t="s">
        <v>1100</v>
      </c>
    </row>
    <row r="769" spans="1:2" x14ac:dyDescent="0.25">
      <c r="A769" s="139" t="s">
        <v>3277</v>
      </c>
      <c r="B769" s="140" t="s">
        <v>3278</v>
      </c>
    </row>
    <row r="770" spans="1:2" x14ac:dyDescent="0.25">
      <c r="A770" s="139" t="s">
        <v>1521</v>
      </c>
      <c r="B770" s="140" t="s">
        <v>1522</v>
      </c>
    </row>
    <row r="771" spans="1:2" x14ac:dyDescent="0.25">
      <c r="A771" s="139" t="s">
        <v>3397</v>
      </c>
      <c r="B771" s="140" t="s">
        <v>3398</v>
      </c>
    </row>
    <row r="772" spans="1:2" x14ac:dyDescent="0.25">
      <c r="A772" s="139" t="s">
        <v>1379</v>
      </c>
      <c r="B772" s="140" t="s">
        <v>1380</v>
      </c>
    </row>
    <row r="773" spans="1:2" x14ac:dyDescent="0.25">
      <c r="A773" s="139" t="s">
        <v>1509</v>
      </c>
      <c r="B773" s="140" t="s">
        <v>1510</v>
      </c>
    </row>
    <row r="774" spans="1:2" x14ac:dyDescent="0.25">
      <c r="A774" s="139" t="s">
        <v>1857</v>
      </c>
      <c r="B774" s="140" t="s">
        <v>1858</v>
      </c>
    </row>
    <row r="775" spans="1:2" x14ac:dyDescent="0.25">
      <c r="A775" s="139" t="s">
        <v>3567</v>
      </c>
      <c r="B775" s="140" t="s">
        <v>3568</v>
      </c>
    </row>
    <row r="776" spans="1:2" x14ac:dyDescent="0.25">
      <c r="A776" s="139" t="s">
        <v>2005</v>
      </c>
      <c r="B776" s="140" t="s">
        <v>2006</v>
      </c>
    </row>
    <row r="777" spans="1:2" x14ac:dyDescent="0.25">
      <c r="A777" s="139" t="s">
        <v>757</v>
      </c>
      <c r="B777" s="140" t="s">
        <v>758</v>
      </c>
    </row>
    <row r="778" spans="1:2" x14ac:dyDescent="0.25">
      <c r="A778" s="139" t="s">
        <v>1875</v>
      </c>
      <c r="B778" s="140" t="s">
        <v>1876</v>
      </c>
    </row>
    <row r="779" spans="1:2" x14ac:dyDescent="0.25">
      <c r="A779" s="139" t="s">
        <v>2263</v>
      </c>
      <c r="B779" s="140" t="s">
        <v>2264</v>
      </c>
    </row>
    <row r="780" spans="1:2" x14ac:dyDescent="0.25">
      <c r="A780" s="139" t="s">
        <v>2799</v>
      </c>
      <c r="B780" s="140" t="s">
        <v>2800</v>
      </c>
    </row>
    <row r="781" spans="1:2" x14ac:dyDescent="0.25">
      <c r="A781" s="139" t="s">
        <v>1575</v>
      </c>
      <c r="B781" s="140" t="s">
        <v>1576</v>
      </c>
    </row>
    <row r="782" spans="1:2" x14ac:dyDescent="0.25">
      <c r="A782" s="139" t="s">
        <v>2329</v>
      </c>
      <c r="B782" s="140" t="s">
        <v>2330</v>
      </c>
    </row>
    <row r="783" spans="1:2" x14ac:dyDescent="0.25">
      <c r="A783" s="139" t="s">
        <v>1853</v>
      </c>
      <c r="B783" s="140" t="s">
        <v>1854</v>
      </c>
    </row>
    <row r="784" spans="1:2" x14ac:dyDescent="0.25">
      <c r="A784" s="141" t="s">
        <v>579</v>
      </c>
      <c r="B784" s="140" t="s">
        <v>580</v>
      </c>
    </row>
    <row r="785" spans="1:2" x14ac:dyDescent="0.25">
      <c r="A785" s="139" t="s">
        <v>1289</v>
      </c>
      <c r="B785" s="140" t="s">
        <v>1290</v>
      </c>
    </row>
    <row r="786" spans="1:2" x14ac:dyDescent="0.25">
      <c r="A786" s="141" t="s">
        <v>641</v>
      </c>
      <c r="B786" s="140" t="s">
        <v>642</v>
      </c>
    </row>
    <row r="787" spans="1:2" x14ac:dyDescent="0.25">
      <c r="A787" s="139" t="s">
        <v>1851</v>
      </c>
      <c r="B787" s="140" t="s">
        <v>1852</v>
      </c>
    </row>
    <row r="788" spans="1:2" x14ac:dyDescent="0.25">
      <c r="A788" s="141" t="s">
        <v>607</v>
      </c>
      <c r="B788" s="140" t="s">
        <v>608</v>
      </c>
    </row>
    <row r="789" spans="1:2" x14ac:dyDescent="0.25">
      <c r="A789" s="139" t="s">
        <v>1733</v>
      </c>
      <c r="B789" s="140" t="s">
        <v>1734</v>
      </c>
    </row>
    <row r="790" spans="1:2" x14ac:dyDescent="0.25">
      <c r="A790" s="139" t="s">
        <v>1801</v>
      </c>
      <c r="B790" s="140" t="s">
        <v>1802</v>
      </c>
    </row>
    <row r="791" spans="1:2" x14ac:dyDescent="0.25">
      <c r="A791" s="139" t="s">
        <v>1299</v>
      </c>
      <c r="B791" s="140" t="s">
        <v>1300</v>
      </c>
    </row>
    <row r="792" spans="1:2" x14ac:dyDescent="0.25">
      <c r="A792" s="139" t="s">
        <v>1303</v>
      </c>
      <c r="B792" s="140" t="s">
        <v>1304</v>
      </c>
    </row>
    <row r="793" spans="1:2" x14ac:dyDescent="0.25">
      <c r="A793" s="139" t="s">
        <v>1731</v>
      </c>
      <c r="B793" s="140" t="s">
        <v>1732</v>
      </c>
    </row>
    <row r="794" spans="1:2" x14ac:dyDescent="0.25">
      <c r="A794" s="139" t="s">
        <v>2891</v>
      </c>
      <c r="B794" s="140" t="s">
        <v>2892</v>
      </c>
    </row>
    <row r="795" spans="1:2" x14ac:dyDescent="0.25">
      <c r="A795" s="139" t="s">
        <v>1409</v>
      </c>
      <c r="B795" s="140" t="s">
        <v>1410</v>
      </c>
    </row>
    <row r="796" spans="1:2" x14ac:dyDescent="0.25">
      <c r="A796" s="139" t="s">
        <v>2443</v>
      </c>
      <c r="B796" s="140" t="s">
        <v>2444</v>
      </c>
    </row>
    <row r="797" spans="1:2" x14ac:dyDescent="0.25">
      <c r="A797" s="139" t="s">
        <v>1975</v>
      </c>
      <c r="B797" s="140" t="s">
        <v>1976</v>
      </c>
    </row>
    <row r="798" spans="1:2" x14ac:dyDescent="0.25">
      <c r="A798" s="139" t="s">
        <v>3505</v>
      </c>
      <c r="B798" s="140" t="s">
        <v>3506</v>
      </c>
    </row>
    <row r="799" spans="1:2" x14ac:dyDescent="0.25">
      <c r="A799" s="139" t="s">
        <v>2007</v>
      </c>
      <c r="B799" s="140" t="s">
        <v>2008</v>
      </c>
    </row>
    <row r="800" spans="1:2" x14ac:dyDescent="0.25">
      <c r="A800" s="139" t="s">
        <v>2449</v>
      </c>
      <c r="B800" s="140" t="s">
        <v>2450</v>
      </c>
    </row>
    <row r="801" spans="1:2" x14ac:dyDescent="0.25">
      <c r="A801" s="139" t="s">
        <v>1961</v>
      </c>
      <c r="B801" s="140" t="s">
        <v>1962</v>
      </c>
    </row>
    <row r="802" spans="1:2" x14ac:dyDescent="0.25">
      <c r="A802" s="139" t="s">
        <v>2379</v>
      </c>
      <c r="B802" s="140" t="s">
        <v>2380</v>
      </c>
    </row>
    <row r="803" spans="1:2" x14ac:dyDescent="0.25">
      <c r="A803" s="139" t="s">
        <v>1963</v>
      </c>
      <c r="B803" s="140" t="s">
        <v>1964</v>
      </c>
    </row>
    <row r="804" spans="1:2" x14ac:dyDescent="0.25">
      <c r="A804" s="139" t="s">
        <v>2293</v>
      </c>
      <c r="B804" s="140" t="s">
        <v>2294</v>
      </c>
    </row>
    <row r="805" spans="1:2" x14ac:dyDescent="0.25">
      <c r="A805" s="139" t="s">
        <v>2009</v>
      </c>
      <c r="B805" s="140" t="s">
        <v>2010</v>
      </c>
    </row>
    <row r="806" spans="1:2" x14ac:dyDescent="0.25">
      <c r="A806" s="139" t="s">
        <v>3569</v>
      </c>
      <c r="B806" s="140" t="s">
        <v>3570</v>
      </c>
    </row>
    <row r="807" spans="1:2" x14ac:dyDescent="0.25">
      <c r="A807" s="139" t="s">
        <v>3589</v>
      </c>
      <c r="B807" s="140" t="s">
        <v>3590</v>
      </c>
    </row>
    <row r="808" spans="1:2" x14ac:dyDescent="0.25">
      <c r="A808" s="139" t="s">
        <v>2319</v>
      </c>
      <c r="B808" s="140" t="s">
        <v>2320</v>
      </c>
    </row>
    <row r="809" spans="1:2" x14ac:dyDescent="0.25">
      <c r="A809" s="139" t="s">
        <v>2323</v>
      </c>
      <c r="B809" s="140" t="s">
        <v>2324</v>
      </c>
    </row>
    <row r="810" spans="1:2" x14ac:dyDescent="0.25">
      <c r="A810" s="139" t="s">
        <v>2587</v>
      </c>
      <c r="B810" s="140" t="s">
        <v>2588</v>
      </c>
    </row>
    <row r="811" spans="1:2" x14ac:dyDescent="0.25">
      <c r="A811" s="139" t="s">
        <v>1787</v>
      </c>
      <c r="B811" s="140" t="s">
        <v>1788</v>
      </c>
    </row>
    <row r="812" spans="1:2" x14ac:dyDescent="0.25">
      <c r="A812" s="139" t="s">
        <v>2289</v>
      </c>
      <c r="B812" s="140" t="s">
        <v>2290</v>
      </c>
    </row>
    <row r="813" spans="1:2" x14ac:dyDescent="0.25">
      <c r="A813" s="139" t="s">
        <v>2495</v>
      </c>
      <c r="B813" s="140" t="s">
        <v>2496</v>
      </c>
    </row>
    <row r="814" spans="1:2" x14ac:dyDescent="0.25">
      <c r="A814" s="139" t="s">
        <v>2573</v>
      </c>
      <c r="B814" s="140" t="s">
        <v>2574</v>
      </c>
    </row>
    <row r="815" spans="1:2" x14ac:dyDescent="0.25">
      <c r="A815" s="139" t="s">
        <v>3047</v>
      </c>
      <c r="B815" s="140" t="s">
        <v>3048</v>
      </c>
    </row>
    <row r="816" spans="1:2" x14ac:dyDescent="0.25">
      <c r="A816" s="139" t="s">
        <v>3043</v>
      </c>
      <c r="B816" s="140" t="s">
        <v>3044</v>
      </c>
    </row>
    <row r="817" spans="1:2" x14ac:dyDescent="0.25">
      <c r="A817" s="141" t="s">
        <v>635</v>
      </c>
      <c r="B817" s="140" t="s">
        <v>636</v>
      </c>
    </row>
    <row r="818" spans="1:2" x14ac:dyDescent="0.25">
      <c r="A818" s="139" t="s">
        <v>2381</v>
      </c>
      <c r="B818" s="140" t="s">
        <v>2382</v>
      </c>
    </row>
    <row r="819" spans="1:2" x14ac:dyDescent="0.25">
      <c r="A819" s="139" t="s">
        <v>1965</v>
      </c>
      <c r="B819" s="140" t="s">
        <v>1966</v>
      </c>
    </row>
    <row r="820" spans="1:2" x14ac:dyDescent="0.25">
      <c r="A820" s="141" t="s">
        <v>663</v>
      </c>
      <c r="B820" s="140" t="s">
        <v>664</v>
      </c>
    </row>
    <row r="821" spans="1:2" x14ac:dyDescent="0.25">
      <c r="A821" s="139" t="s">
        <v>1389</v>
      </c>
      <c r="B821" s="140" t="s">
        <v>1390</v>
      </c>
    </row>
    <row r="822" spans="1:2" x14ac:dyDescent="0.25">
      <c r="A822" s="139" t="s">
        <v>3085</v>
      </c>
      <c r="B822" s="140" t="s">
        <v>3086</v>
      </c>
    </row>
    <row r="823" spans="1:2" x14ac:dyDescent="0.25">
      <c r="A823" s="139" t="s">
        <v>2893</v>
      </c>
      <c r="B823" s="140" t="s">
        <v>2894</v>
      </c>
    </row>
    <row r="824" spans="1:2" x14ac:dyDescent="0.25">
      <c r="A824" s="139" t="s">
        <v>3241</v>
      </c>
      <c r="B824" s="140" t="s">
        <v>3242</v>
      </c>
    </row>
    <row r="825" spans="1:2" x14ac:dyDescent="0.25">
      <c r="A825" s="139" t="s">
        <v>1639</v>
      </c>
      <c r="B825" s="140" t="s">
        <v>1640</v>
      </c>
    </row>
    <row r="826" spans="1:2" x14ac:dyDescent="0.25">
      <c r="A826" s="139" t="s">
        <v>759</v>
      </c>
      <c r="B826" s="140" t="s">
        <v>760</v>
      </c>
    </row>
    <row r="827" spans="1:2" x14ac:dyDescent="0.25">
      <c r="A827" s="139" t="s">
        <v>1889</v>
      </c>
      <c r="B827" s="140" t="s">
        <v>1890</v>
      </c>
    </row>
    <row r="828" spans="1:2" x14ac:dyDescent="0.25">
      <c r="A828" s="139" t="s">
        <v>2369</v>
      </c>
      <c r="B828" s="140" t="s">
        <v>2370</v>
      </c>
    </row>
    <row r="829" spans="1:2" x14ac:dyDescent="0.25">
      <c r="A829" s="139" t="s">
        <v>2497</v>
      </c>
      <c r="B829" s="140" t="s">
        <v>2498</v>
      </c>
    </row>
    <row r="830" spans="1:2" x14ac:dyDescent="0.25">
      <c r="A830" s="139" t="s">
        <v>3063</v>
      </c>
      <c r="B830" s="140" t="s">
        <v>3064</v>
      </c>
    </row>
    <row r="831" spans="1:2" x14ac:dyDescent="0.25">
      <c r="A831" s="139" t="s">
        <v>803</v>
      </c>
      <c r="B831" s="140" t="s">
        <v>804</v>
      </c>
    </row>
    <row r="832" spans="1:2" x14ac:dyDescent="0.25">
      <c r="A832" s="139" t="s">
        <v>1545</v>
      </c>
      <c r="B832" s="140" t="s">
        <v>1546</v>
      </c>
    </row>
    <row r="833" spans="1:2" x14ac:dyDescent="0.25">
      <c r="A833" s="139" t="s">
        <v>1977</v>
      </c>
      <c r="B833" s="140" t="s">
        <v>1978</v>
      </c>
    </row>
    <row r="834" spans="1:2" x14ac:dyDescent="0.25">
      <c r="A834" s="139" t="s">
        <v>1923</v>
      </c>
      <c r="B834" s="140" t="s">
        <v>1924</v>
      </c>
    </row>
    <row r="835" spans="1:2" x14ac:dyDescent="0.25">
      <c r="A835" s="139" t="s">
        <v>2479</v>
      </c>
      <c r="B835" s="140" t="s">
        <v>2480</v>
      </c>
    </row>
    <row r="836" spans="1:2" x14ac:dyDescent="0.25">
      <c r="A836" s="139" t="s">
        <v>2363</v>
      </c>
      <c r="B836" s="140" t="s">
        <v>2364</v>
      </c>
    </row>
    <row r="837" spans="1:2" x14ac:dyDescent="0.25">
      <c r="A837" s="139" t="s">
        <v>1833</v>
      </c>
      <c r="B837" s="140" t="s">
        <v>1834</v>
      </c>
    </row>
    <row r="838" spans="1:2" x14ac:dyDescent="0.25">
      <c r="A838" s="139" t="s">
        <v>2199</v>
      </c>
      <c r="B838" s="140" t="s">
        <v>2200</v>
      </c>
    </row>
    <row r="839" spans="1:2" x14ac:dyDescent="0.25">
      <c r="A839" s="139" t="s">
        <v>2197</v>
      </c>
      <c r="B839" s="140" t="s">
        <v>2198</v>
      </c>
    </row>
    <row r="840" spans="1:2" x14ac:dyDescent="0.25">
      <c r="A840" s="139" t="s">
        <v>1257</v>
      </c>
      <c r="B840" s="140" t="s">
        <v>1258</v>
      </c>
    </row>
    <row r="841" spans="1:2" x14ac:dyDescent="0.25">
      <c r="A841" s="139" t="s">
        <v>1831</v>
      </c>
      <c r="B841" s="140" t="s">
        <v>1832</v>
      </c>
    </row>
    <row r="842" spans="1:2" x14ac:dyDescent="0.25">
      <c r="A842" s="139" t="s">
        <v>1735</v>
      </c>
      <c r="B842" s="140" t="s">
        <v>1736</v>
      </c>
    </row>
    <row r="843" spans="1:2" x14ac:dyDescent="0.25">
      <c r="A843" s="139" t="s">
        <v>3357</v>
      </c>
      <c r="B843" s="140" t="s">
        <v>3358</v>
      </c>
    </row>
    <row r="844" spans="1:2" x14ac:dyDescent="0.25">
      <c r="A844" s="139" t="s">
        <v>1861</v>
      </c>
      <c r="B844" s="140" t="s">
        <v>1862</v>
      </c>
    </row>
    <row r="845" spans="1:2" x14ac:dyDescent="0.25">
      <c r="A845" s="139" t="s">
        <v>1859</v>
      </c>
      <c r="B845" s="140" t="s">
        <v>1860</v>
      </c>
    </row>
    <row r="846" spans="1:2" x14ac:dyDescent="0.25">
      <c r="A846" s="139" t="s">
        <v>2207</v>
      </c>
      <c r="B846" s="140" t="s">
        <v>2208</v>
      </c>
    </row>
    <row r="847" spans="1:2" x14ac:dyDescent="0.25">
      <c r="A847" s="139" t="s">
        <v>2561</v>
      </c>
      <c r="B847" s="140" t="s">
        <v>2562</v>
      </c>
    </row>
    <row r="848" spans="1:2" x14ac:dyDescent="0.25">
      <c r="A848" s="139" t="s">
        <v>2649</v>
      </c>
      <c r="B848" s="140" t="s">
        <v>2650</v>
      </c>
    </row>
    <row r="849" spans="1:2" x14ac:dyDescent="0.25">
      <c r="A849" s="139" t="s">
        <v>1195</v>
      </c>
      <c r="B849" s="140" t="s">
        <v>1196</v>
      </c>
    </row>
    <row r="850" spans="1:2" x14ac:dyDescent="0.25">
      <c r="A850" s="139" t="s">
        <v>2647</v>
      </c>
      <c r="B850" s="140" t="s">
        <v>2648</v>
      </c>
    </row>
    <row r="851" spans="1:2" x14ac:dyDescent="0.25">
      <c r="A851" s="139" t="s">
        <v>3179</v>
      </c>
      <c r="B851" s="140" t="s">
        <v>3180</v>
      </c>
    </row>
    <row r="852" spans="1:2" x14ac:dyDescent="0.25">
      <c r="A852" s="139" t="s">
        <v>3425</v>
      </c>
      <c r="B852" s="140" t="s">
        <v>3426</v>
      </c>
    </row>
    <row r="853" spans="1:2" x14ac:dyDescent="0.25">
      <c r="A853" s="139" t="s">
        <v>1737</v>
      </c>
      <c r="B853" s="140" t="s">
        <v>1738</v>
      </c>
    </row>
    <row r="854" spans="1:2" x14ac:dyDescent="0.25">
      <c r="A854" s="139" t="s">
        <v>2367</v>
      </c>
      <c r="B854" s="140" t="s">
        <v>2368</v>
      </c>
    </row>
    <row r="855" spans="1:2" x14ac:dyDescent="0.25">
      <c r="A855" s="139" t="s">
        <v>2559</v>
      </c>
      <c r="B855" s="140" t="s">
        <v>2560</v>
      </c>
    </row>
    <row r="856" spans="1:2" x14ac:dyDescent="0.25">
      <c r="A856" s="139" t="s">
        <v>2359</v>
      </c>
      <c r="B856" s="140" t="s">
        <v>2360</v>
      </c>
    </row>
    <row r="857" spans="1:2" x14ac:dyDescent="0.25">
      <c r="A857" s="139" t="s">
        <v>717</v>
      </c>
      <c r="B857" s="140" t="s">
        <v>718</v>
      </c>
    </row>
    <row r="858" spans="1:2" x14ac:dyDescent="0.25">
      <c r="A858" s="139" t="s">
        <v>3487</v>
      </c>
      <c r="B858" s="140" t="s">
        <v>3488</v>
      </c>
    </row>
    <row r="859" spans="1:2" x14ac:dyDescent="0.25">
      <c r="A859" s="139" t="s">
        <v>1073</v>
      </c>
      <c r="B859" s="140" t="s">
        <v>1074</v>
      </c>
    </row>
    <row r="860" spans="1:2" x14ac:dyDescent="0.25">
      <c r="A860" s="141" t="s">
        <v>653</v>
      </c>
      <c r="B860" s="140" t="s">
        <v>654</v>
      </c>
    </row>
    <row r="861" spans="1:2" x14ac:dyDescent="0.25">
      <c r="A861" s="139" t="s">
        <v>907</v>
      </c>
      <c r="B861" s="140" t="s">
        <v>908</v>
      </c>
    </row>
    <row r="862" spans="1:2" x14ac:dyDescent="0.25">
      <c r="A862" s="139" t="s">
        <v>3495</v>
      </c>
      <c r="B862" s="140" t="s">
        <v>3496</v>
      </c>
    </row>
    <row r="863" spans="1:2" x14ac:dyDescent="0.25">
      <c r="A863" s="139" t="s">
        <v>3503</v>
      </c>
      <c r="B863" s="140" t="s">
        <v>3504</v>
      </c>
    </row>
    <row r="864" spans="1:2" x14ac:dyDescent="0.25">
      <c r="A864" s="139" t="s">
        <v>3159</v>
      </c>
      <c r="B864" s="140" t="s">
        <v>3160</v>
      </c>
    </row>
    <row r="865" spans="1:2" x14ac:dyDescent="0.25">
      <c r="A865" s="139" t="s">
        <v>3299</v>
      </c>
      <c r="B865" s="140" t="s">
        <v>3300</v>
      </c>
    </row>
    <row r="866" spans="1:2" x14ac:dyDescent="0.25">
      <c r="A866" s="139" t="s">
        <v>3157</v>
      </c>
      <c r="B866" s="140" t="s">
        <v>3158</v>
      </c>
    </row>
    <row r="867" spans="1:2" x14ac:dyDescent="0.25">
      <c r="A867" s="141" t="s">
        <v>631</v>
      </c>
      <c r="B867" s="140" t="s">
        <v>632</v>
      </c>
    </row>
    <row r="868" spans="1:2" x14ac:dyDescent="0.25">
      <c r="A868" s="141" t="s">
        <v>581</v>
      </c>
      <c r="B868" s="140" t="s">
        <v>582</v>
      </c>
    </row>
    <row r="869" spans="1:2" x14ac:dyDescent="0.25">
      <c r="A869" s="139" t="s">
        <v>843</v>
      </c>
      <c r="B869" s="140" t="s">
        <v>844</v>
      </c>
    </row>
    <row r="870" spans="1:2" x14ac:dyDescent="0.25">
      <c r="A870" s="139" t="s">
        <v>1535</v>
      </c>
      <c r="B870" s="140" t="s">
        <v>1536</v>
      </c>
    </row>
    <row r="871" spans="1:2" x14ac:dyDescent="0.25">
      <c r="A871" s="139" t="s">
        <v>1003</v>
      </c>
      <c r="B871" s="140" t="s">
        <v>1004</v>
      </c>
    </row>
    <row r="872" spans="1:2" x14ac:dyDescent="0.25">
      <c r="A872" s="139" t="s">
        <v>3467</v>
      </c>
      <c r="B872" s="140" t="s">
        <v>3468</v>
      </c>
    </row>
    <row r="873" spans="1:2" x14ac:dyDescent="0.25">
      <c r="A873" s="139" t="s">
        <v>3553</v>
      </c>
      <c r="B873" s="140" t="s">
        <v>3554</v>
      </c>
    </row>
    <row r="874" spans="1:2" x14ac:dyDescent="0.25">
      <c r="A874" s="139" t="s">
        <v>1071</v>
      </c>
      <c r="B874" s="140" t="s">
        <v>1072</v>
      </c>
    </row>
    <row r="875" spans="1:2" x14ac:dyDescent="0.25">
      <c r="A875" s="139" t="s">
        <v>2201</v>
      </c>
      <c r="B875" s="140" t="s">
        <v>2202</v>
      </c>
    </row>
    <row r="876" spans="1:2" x14ac:dyDescent="0.25">
      <c r="A876" s="139" t="s">
        <v>1729</v>
      </c>
      <c r="B876" s="140" t="s">
        <v>1730</v>
      </c>
    </row>
    <row r="877" spans="1:2" x14ac:dyDescent="0.25">
      <c r="A877" s="141" t="s">
        <v>605</v>
      </c>
      <c r="B877" s="140" t="s">
        <v>606</v>
      </c>
    </row>
    <row r="878" spans="1:2" x14ac:dyDescent="0.25">
      <c r="A878" s="141" t="s">
        <v>609</v>
      </c>
      <c r="B878" s="140" t="s">
        <v>610</v>
      </c>
    </row>
    <row r="879" spans="1:2" x14ac:dyDescent="0.25">
      <c r="A879" s="141" t="s">
        <v>597</v>
      </c>
      <c r="B879" s="140" t="s">
        <v>598</v>
      </c>
    </row>
    <row r="880" spans="1:2" x14ac:dyDescent="0.25">
      <c r="A880" s="139" t="s">
        <v>1781</v>
      </c>
      <c r="B880" s="140" t="s">
        <v>1782</v>
      </c>
    </row>
    <row r="881" spans="1:2" x14ac:dyDescent="0.25">
      <c r="A881" s="139" t="s">
        <v>3375</v>
      </c>
      <c r="B881" s="140" t="s">
        <v>3376</v>
      </c>
    </row>
    <row r="882" spans="1:2" x14ac:dyDescent="0.25">
      <c r="A882" s="139" t="s">
        <v>2317</v>
      </c>
      <c r="B882" s="140" t="s">
        <v>2318</v>
      </c>
    </row>
    <row r="883" spans="1:2" x14ac:dyDescent="0.25">
      <c r="A883" s="139" t="s">
        <v>2103</v>
      </c>
      <c r="B883" s="140" t="s">
        <v>2104</v>
      </c>
    </row>
    <row r="884" spans="1:2" x14ac:dyDescent="0.25">
      <c r="A884" s="139" t="s">
        <v>3311</v>
      </c>
      <c r="B884" s="140" t="s">
        <v>3312</v>
      </c>
    </row>
    <row r="885" spans="1:2" x14ac:dyDescent="0.25">
      <c r="A885" s="139" t="s">
        <v>1153</v>
      </c>
      <c r="B885" s="140" t="s">
        <v>1154</v>
      </c>
    </row>
    <row r="886" spans="1:2" x14ac:dyDescent="0.25">
      <c r="A886" s="139" t="s">
        <v>817</v>
      </c>
      <c r="B886" s="140" t="s">
        <v>818</v>
      </c>
    </row>
    <row r="887" spans="1:2" x14ac:dyDescent="0.25">
      <c r="A887" s="139" t="s">
        <v>867</v>
      </c>
      <c r="B887" s="140" t="s">
        <v>868</v>
      </c>
    </row>
    <row r="888" spans="1:2" x14ac:dyDescent="0.25">
      <c r="A888" s="139" t="s">
        <v>1155</v>
      </c>
      <c r="B888" s="140" t="s">
        <v>1156</v>
      </c>
    </row>
    <row r="889" spans="1:2" x14ac:dyDescent="0.25">
      <c r="A889" s="139" t="s">
        <v>1799</v>
      </c>
      <c r="B889" s="140" t="s">
        <v>1800</v>
      </c>
    </row>
    <row r="890" spans="1:2" x14ac:dyDescent="0.25">
      <c r="A890" s="139" t="s">
        <v>2895</v>
      </c>
      <c r="B890" s="140" t="s">
        <v>2896</v>
      </c>
    </row>
    <row r="891" spans="1:2" x14ac:dyDescent="0.25">
      <c r="A891" s="139" t="s">
        <v>2117</v>
      </c>
      <c r="B891" s="140" t="s">
        <v>2118</v>
      </c>
    </row>
    <row r="892" spans="1:2" x14ac:dyDescent="0.25">
      <c r="A892" s="139" t="s">
        <v>1045</v>
      </c>
      <c r="B892" s="140" t="s">
        <v>1046</v>
      </c>
    </row>
    <row r="893" spans="1:2" x14ac:dyDescent="0.25">
      <c r="A893" s="139" t="s">
        <v>1469</v>
      </c>
      <c r="B893" s="140" t="s">
        <v>1470</v>
      </c>
    </row>
    <row r="894" spans="1:2" x14ac:dyDescent="0.25">
      <c r="A894" s="139" t="s">
        <v>1059</v>
      </c>
      <c r="B894" s="140" t="s">
        <v>1060</v>
      </c>
    </row>
    <row r="895" spans="1:2" x14ac:dyDescent="0.25">
      <c r="A895" s="139" t="s">
        <v>1051</v>
      </c>
      <c r="B895" s="140" t="s">
        <v>1052</v>
      </c>
    </row>
    <row r="896" spans="1:2" x14ac:dyDescent="0.25">
      <c r="A896" s="139" t="s">
        <v>1055</v>
      </c>
      <c r="B896" s="140" t="s">
        <v>1056</v>
      </c>
    </row>
    <row r="897" spans="1:2" x14ac:dyDescent="0.25">
      <c r="A897" s="139" t="s">
        <v>1873</v>
      </c>
      <c r="B897" s="140" t="s">
        <v>1874</v>
      </c>
    </row>
    <row r="898" spans="1:2" x14ac:dyDescent="0.25">
      <c r="A898" s="139" t="s">
        <v>1025</v>
      </c>
      <c r="B898" s="140" t="s">
        <v>1026</v>
      </c>
    </row>
    <row r="899" spans="1:2" x14ac:dyDescent="0.25">
      <c r="A899" s="139" t="s">
        <v>1035</v>
      </c>
      <c r="B899" s="140" t="s">
        <v>1036</v>
      </c>
    </row>
    <row r="900" spans="1:2" x14ac:dyDescent="0.25">
      <c r="A900" s="139" t="s">
        <v>3499</v>
      </c>
      <c r="B900" s="140" t="s">
        <v>3500</v>
      </c>
    </row>
    <row r="901" spans="1:2" x14ac:dyDescent="0.25">
      <c r="A901" s="139" t="s">
        <v>1495</v>
      </c>
      <c r="B901" s="140" t="s">
        <v>1496</v>
      </c>
    </row>
    <row r="902" spans="1:2" x14ac:dyDescent="0.25">
      <c r="A902" s="139" t="s">
        <v>819</v>
      </c>
      <c r="B902" s="140" t="s">
        <v>820</v>
      </c>
    </row>
    <row r="903" spans="1:2" x14ac:dyDescent="0.25">
      <c r="A903" s="139" t="s">
        <v>1543</v>
      </c>
      <c r="B903" s="140" t="s">
        <v>1544</v>
      </c>
    </row>
    <row r="904" spans="1:2" x14ac:dyDescent="0.25">
      <c r="A904" s="139" t="s">
        <v>1541</v>
      </c>
      <c r="B904" s="140" t="s">
        <v>1542</v>
      </c>
    </row>
    <row r="905" spans="1:2" x14ac:dyDescent="0.25">
      <c r="A905" s="139" t="s">
        <v>853</v>
      </c>
      <c r="B905" s="140" t="s">
        <v>854</v>
      </c>
    </row>
    <row r="906" spans="1:2" x14ac:dyDescent="0.25">
      <c r="A906" s="139" t="s">
        <v>3231</v>
      </c>
      <c r="B906" s="140" t="s">
        <v>3232</v>
      </c>
    </row>
    <row r="907" spans="1:2" x14ac:dyDescent="0.25">
      <c r="A907" s="139" t="s">
        <v>1269</v>
      </c>
      <c r="B907" s="140" t="s">
        <v>1270</v>
      </c>
    </row>
    <row r="908" spans="1:2" x14ac:dyDescent="0.25">
      <c r="A908" s="139" t="s">
        <v>2897</v>
      </c>
      <c r="B908" s="140" t="s">
        <v>2898</v>
      </c>
    </row>
    <row r="909" spans="1:2" x14ac:dyDescent="0.25">
      <c r="A909" s="139" t="s">
        <v>2681</v>
      </c>
      <c r="B909" s="140" t="s">
        <v>2682</v>
      </c>
    </row>
    <row r="910" spans="1:2" x14ac:dyDescent="0.25">
      <c r="A910" s="139" t="s">
        <v>1431</v>
      </c>
      <c r="B910" s="140" t="s">
        <v>1432</v>
      </c>
    </row>
    <row r="911" spans="1:2" x14ac:dyDescent="0.25">
      <c r="A911" s="139" t="s">
        <v>3185</v>
      </c>
      <c r="B911" s="140" t="s">
        <v>3186</v>
      </c>
    </row>
    <row r="912" spans="1:2" x14ac:dyDescent="0.25">
      <c r="A912" s="139" t="s">
        <v>3359</v>
      </c>
      <c r="B912" s="140" t="s">
        <v>3360</v>
      </c>
    </row>
    <row r="913" spans="1:2" x14ac:dyDescent="0.25">
      <c r="A913" s="139" t="s">
        <v>953</v>
      </c>
      <c r="B913" s="140" t="s">
        <v>954</v>
      </c>
    </row>
    <row r="914" spans="1:2" x14ac:dyDescent="0.25">
      <c r="A914" s="139" t="s">
        <v>2899</v>
      </c>
      <c r="B914" s="140" t="s">
        <v>2900</v>
      </c>
    </row>
    <row r="915" spans="1:2" x14ac:dyDescent="0.25">
      <c r="A915" s="139" t="s">
        <v>2983</v>
      </c>
      <c r="B915" s="140" t="s">
        <v>2984</v>
      </c>
    </row>
    <row r="916" spans="1:2" x14ac:dyDescent="0.25">
      <c r="A916" s="139" t="s">
        <v>3227</v>
      </c>
      <c r="B916" s="140" t="s">
        <v>3228</v>
      </c>
    </row>
    <row r="917" spans="1:2" x14ac:dyDescent="0.25">
      <c r="A917" s="139" t="s">
        <v>1453</v>
      </c>
      <c r="B917" s="140" t="s">
        <v>1454</v>
      </c>
    </row>
    <row r="918" spans="1:2" x14ac:dyDescent="0.25">
      <c r="A918" s="139" t="s">
        <v>3337</v>
      </c>
      <c r="B918" s="140" t="s">
        <v>3338</v>
      </c>
    </row>
    <row r="919" spans="1:2" x14ac:dyDescent="0.25">
      <c r="A919" s="139" t="s">
        <v>2901</v>
      </c>
      <c r="B919" s="140" t="s">
        <v>2902</v>
      </c>
    </row>
    <row r="920" spans="1:2" x14ac:dyDescent="0.25">
      <c r="A920" s="139" t="s">
        <v>2055</v>
      </c>
      <c r="B920" s="140" t="s">
        <v>2056</v>
      </c>
    </row>
    <row r="921" spans="1:2" x14ac:dyDescent="0.25">
      <c r="A921" s="139" t="s">
        <v>3229</v>
      </c>
      <c r="B921" s="140" t="s">
        <v>3230</v>
      </c>
    </row>
    <row r="922" spans="1:2" x14ac:dyDescent="0.25">
      <c r="A922" s="139" t="s">
        <v>2965</v>
      </c>
      <c r="B922" s="140" t="s">
        <v>2966</v>
      </c>
    </row>
    <row r="923" spans="1:2" x14ac:dyDescent="0.25">
      <c r="A923" s="139" t="s">
        <v>2967</v>
      </c>
      <c r="B923" s="140" t="s">
        <v>2968</v>
      </c>
    </row>
    <row r="924" spans="1:2" x14ac:dyDescent="0.25">
      <c r="A924" s="139" t="s">
        <v>1159</v>
      </c>
      <c r="B924" s="140" t="s">
        <v>1160</v>
      </c>
    </row>
    <row r="925" spans="1:2" x14ac:dyDescent="0.25">
      <c r="A925" s="139" t="s">
        <v>2903</v>
      </c>
      <c r="B925" s="140" t="s">
        <v>2904</v>
      </c>
    </row>
    <row r="926" spans="1:2" x14ac:dyDescent="0.25">
      <c r="A926" s="139" t="s">
        <v>3237</v>
      </c>
      <c r="B926" s="140" t="s">
        <v>3238</v>
      </c>
    </row>
    <row r="927" spans="1:2" x14ac:dyDescent="0.25">
      <c r="A927" s="139" t="s">
        <v>3233</v>
      </c>
      <c r="B927" s="140" t="s">
        <v>3234</v>
      </c>
    </row>
    <row r="928" spans="1:2" x14ac:dyDescent="0.25">
      <c r="A928" s="141" t="s">
        <v>611</v>
      </c>
      <c r="B928" s="140" t="s">
        <v>612</v>
      </c>
    </row>
    <row r="929" spans="1:2" x14ac:dyDescent="0.25">
      <c r="A929" s="139" t="s">
        <v>3243</v>
      </c>
      <c r="B929" s="140" t="s">
        <v>3244</v>
      </c>
    </row>
    <row r="930" spans="1:2" x14ac:dyDescent="0.25">
      <c r="A930" s="139" t="s">
        <v>2779</v>
      </c>
      <c r="B930" s="140" t="s">
        <v>2780</v>
      </c>
    </row>
    <row r="931" spans="1:2" x14ac:dyDescent="0.25">
      <c r="A931" s="139" t="s">
        <v>2793</v>
      </c>
      <c r="B931" s="140" t="s">
        <v>2794</v>
      </c>
    </row>
    <row r="932" spans="1:2" x14ac:dyDescent="0.25">
      <c r="A932" s="139" t="s">
        <v>1721</v>
      </c>
      <c r="B932" s="140" t="s">
        <v>1722</v>
      </c>
    </row>
    <row r="933" spans="1:2" x14ac:dyDescent="0.25">
      <c r="A933" s="139" t="s">
        <v>3455</v>
      </c>
      <c r="B933" s="140" t="s">
        <v>3456</v>
      </c>
    </row>
    <row r="934" spans="1:2" x14ac:dyDescent="0.25">
      <c r="A934" s="139" t="s">
        <v>1395</v>
      </c>
      <c r="B934" s="140" t="s">
        <v>1396</v>
      </c>
    </row>
    <row r="935" spans="1:2" x14ac:dyDescent="0.25">
      <c r="A935" s="139" t="s">
        <v>1783</v>
      </c>
      <c r="B935" s="140" t="s">
        <v>1784</v>
      </c>
    </row>
    <row r="936" spans="1:2" x14ac:dyDescent="0.25">
      <c r="A936" s="139" t="s">
        <v>1369</v>
      </c>
      <c r="B936" s="140" t="s">
        <v>1370</v>
      </c>
    </row>
    <row r="937" spans="1:2" x14ac:dyDescent="0.25">
      <c r="A937" s="139" t="s">
        <v>2275</v>
      </c>
      <c r="B937" s="140" t="s">
        <v>2276</v>
      </c>
    </row>
    <row r="938" spans="1:2" x14ac:dyDescent="0.25">
      <c r="A938" s="139" t="s">
        <v>3415</v>
      </c>
      <c r="B938" s="140" t="s">
        <v>3416</v>
      </c>
    </row>
    <row r="939" spans="1:2" x14ac:dyDescent="0.25">
      <c r="A939" s="139" t="s">
        <v>3497</v>
      </c>
      <c r="B939" s="140" t="s">
        <v>3498</v>
      </c>
    </row>
    <row r="940" spans="1:2" x14ac:dyDescent="0.25">
      <c r="A940" s="139" t="s">
        <v>821</v>
      </c>
      <c r="B940" s="140" t="s">
        <v>822</v>
      </c>
    </row>
    <row r="941" spans="1:2" x14ac:dyDescent="0.25">
      <c r="A941" s="139" t="s">
        <v>1557</v>
      </c>
      <c r="B941" s="140" t="s">
        <v>1558</v>
      </c>
    </row>
    <row r="942" spans="1:2" x14ac:dyDescent="0.25">
      <c r="A942" s="139" t="s">
        <v>1091</v>
      </c>
      <c r="B942" s="140" t="s">
        <v>1092</v>
      </c>
    </row>
    <row r="943" spans="1:2" x14ac:dyDescent="0.25">
      <c r="A943" s="139" t="s">
        <v>1631</v>
      </c>
      <c r="B943" s="140" t="s">
        <v>1632</v>
      </c>
    </row>
    <row r="944" spans="1:2" x14ac:dyDescent="0.25">
      <c r="A944" s="139" t="s">
        <v>963</v>
      </c>
      <c r="B944" s="140" t="s">
        <v>964</v>
      </c>
    </row>
    <row r="945" spans="1:2" x14ac:dyDescent="0.25">
      <c r="A945" s="139" t="s">
        <v>961</v>
      </c>
      <c r="B945" s="140" t="s">
        <v>962</v>
      </c>
    </row>
    <row r="946" spans="1:2" x14ac:dyDescent="0.25">
      <c r="A946" s="139" t="s">
        <v>951</v>
      </c>
      <c r="B946" s="140" t="s">
        <v>952</v>
      </c>
    </row>
    <row r="947" spans="1:2" x14ac:dyDescent="0.25">
      <c r="A947" s="139" t="s">
        <v>2465</v>
      </c>
      <c r="B947" s="140" t="s">
        <v>2466</v>
      </c>
    </row>
    <row r="948" spans="1:2" x14ac:dyDescent="0.25">
      <c r="A948" s="139" t="s">
        <v>2473</v>
      </c>
      <c r="B948" s="140" t="s">
        <v>2474</v>
      </c>
    </row>
    <row r="949" spans="1:2" x14ac:dyDescent="0.25">
      <c r="A949" s="139" t="s">
        <v>3573</v>
      </c>
      <c r="B949" s="140" t="s">
        <v>3574</v>
      </c>
    </row>
    <row r="950" spans="1:2" x14ac:dyDescent="0.25">
      <c r="A950" s="139" t="s">
        <v>1359</v>
      </c>
      <c r="B950" s="140" t="s">
        <v>1360</v>
      </c>
    </row>
    <row r="951" spans="1:2" x14ac:dyDescent="0.25">
      <c r="A951" s="139" t="s">
        <v>3571</v>
      </c>
      <c r="B951" s="140" t="s">
        <v>3572</v>
      </c>
    </row>
    <row r="952" spans="1:2" x14ac:dyDescent="0.25">
      <c r="A952" s="139" t="s">
        <v>3579</v>
      </c>
      <c r="B952" s="140" t="s">
        <v>3580</v>
      </c>
    </row>
    <row r="953" spans="1:2" x14ac:dyDescent="0.25">
      <c r="A953" s="139" t="s">
        <v>3585</v>
      </c>
      <c r="B953" s="140" t="s">
        <v>3586</v>
      </c>
    </row>
    <row r="954" spans="1:2" x14ac:dyDescent="0.25">
      <c r="A954" s="139" t="s">
        <v>823</v>
      </c>
      <c r="B954" s="140" t="s">
        <v>824</v>
      </c>
    </row>
    <row r="955" spans="1:2" x14ac:dyDescent="0.25">
      <c r="A955" s="139" t="s">
        <v>1747</v>
      </c>
      <c r="B955" s="140" t="s">
        <v>1748</v>
      </c>
    </row>
    <row r="956" spans="1:2" x14ac:dyDescent="0.25">
      <c r="A956" s="139" t="s">
        <v>1565</v>
      </c>
      <c r="B956" s="140" t="s">
        <v>1566</v>
      </c>
    </row>
    <row r="957" spans="1:2" x14ac:dyDescent="0.25">
      <c r="A957" s="139" t="s">
        <v>3557</v>
      </c>
      <c r="B957" s="140" t="s">
        <v>3558</v>
      </c>
    </row>
    <row r="958" spans="1:2" x14ac:dyDescent="0.25">
      <c r="A958" s="139" t="s">
        <v>1825</v>
      </c>
      <c r="B958" s="140" t="s">
        <v>1826</v>
      </c>
    </row>
    <row r="959" spans="1:2" x14ac:dyDescent="0.25">
      <c r="A959" s="139" t="s">
        <v>3409</v>
      </c>
      <c r="B959" s="140" t="s">
        <v>3410</v>
      </c>
    </row>
    <row r="960" spans="1:2" x14ac:dyDescent="0.25">
      <c r="A960" s="139" t="s">
        <v>1427</v>
      </c>
      <c r="B960" s="140" t="s">
        <v>1428</v>
      </c>
    </row>
    <row r="961" spans="1:2" x14ac:dyDescent="0.25">
      <c r="A961" s="139" t="s">
        <v>2425</v>
      </c>
      <c r="B961" s="140" t="s">
        <v>2426</v>
      </c>
    </row>
    <row r="962" spans="1:2" x14ac:dyDescent="0.25">
      <c r="A962" s="139" t="s">
        <v>1593</v>
      </c>
      <c r="B962" s="140" t="s">
        <v>1594</v>
      </c>
    </row>
    <row r="963" spans="1:2" x14ac:dyDescent="0.25">
      <c r="A963" s="139" t="s">
        <v>929</v>
      </c>
      <c r="B963" s="140" t="s">
        <v>930</v>
      </c>
    </row>
    <row r="964" spans="1:2" x14ac:dyDescent="0.25">
      <c r="A964" s="139" t="s">
        <v>1595</v>
      </c>
      <c r="B964" s="140" t="s">
        <v>1596</v>
      </c>
    </row>
    <row r="965" spans="1:2" x14ac:dyDescent="0.25">
      <c r="A965" s="139" t="s">
        <v>3009</v>
      </c>
      <c r="B965" s="140" t="s">
        <v>3010</v>
      </c>
    </row>
    <row r="966" spans="1:2" x14ac:dyDescent="0.25">
      <c r="A966" s="139" t="s">
        <v>973</v>
      </c>
      <c r="B966" s="140" t="s">
        <v>974</v>
      </c>
    </row>
    <row r="967" spans="1:2" x14ac:dyDescent="0.25">
      <c r="A967" s="139" t="s">
        <v>1011</v>
      </c>
      <c r="B967" s="140" t="s">
        <v>1012</v>
      </c>
    </row>
    <row r="968" spans="1:2" x14ac:dyDescent="0.25">
      <c r="A968" s="139" t="s">
        <v>1683</v>
      </c>
      <c r="B968" s="140" t="s">
        <v>1684</v>
      </c>
    </row>
    <row r="969" spans="1:2" x14ac:dyDescent="0.25">
      <c r="A969" s="139" t="s">
        <v>1665</v>
      </c>
      <c r="B969" s="140" t="s">
        <v>1666</v>
      </c>
    </row>
    <row r="970" spans="1:2" x14ac:dyDescent="0.25">
      <c r="A970" s="139" t="s">
        <v>1687</v>
      </c>
      <c r="B970" s="140" t="s">
        <v>1688</v>
      </c>
    </row>
    <row r="971" spans="1:2" x14ac:dyDescent="0.25">
      <c r="A971" s="139" t="s">
        <v>2511</v>
      </c>
      <c r="B971" s="140" t="s">
        <v>2512</v>
      </c>
    </row>
    <row r="972" spans="1:2" x14ac:dyDescent="0.25">
      <c r="A972" s="139" t="s">
        <v>2639</v>
      </c>
      <c r="B972" s="140" t="s">
        <v>2640</v>
      </c>
    </row>
    <row r="973" spans="1:2" x14ac:dyDescent="0.25">
      <c r="A973" s="139" t="s">
        <v>3287</v>
      </c>
      <c r="B973" s="140" t="s">
        <v>3288</v>
      </c>
    </row>
    <row r="974" spans="1:2" x14ac:dyDescent="0.25">
      <c r="A974" s="139" t="s">
        <v>3469</v>
      </c>
      <c r="B974" s="140" t="s">
        <v>3470</v>
      </c>
    </row>
    <row r="975" spans="1:2" x14ac:dyDescent="0.25">
      <c r="A975" s="139" t="s">
        <v>3051</v>
      </c>
      <c r="B975" s="140" t="s">
        <v>3052</v>
      </c>
    </row>
    <row r="976" spans="1:2" x14ac:dyDescent="0.25">
      <c r="A976" s="139" t="s">
        <v>2629</v>
      </c>
      <c r="B976" s="140" t="s">
        <v>2630</v>
      </c>
    </row>
    <row r="977" spans="1:2" x14ac:dyDescent="0.25">
      <c r="A977" s="139" t="s">
        <v>3593</v>
      </c>
      <c r="B977" s="140" t="s">
        <v>3594</v>
      </c>
    </row>
    <row r="978" spans="1:2" x14ac:dyDescent="0.25">
      <c r="A978" s="139" t="s">
        <v>2905</v>
      </c>
      <c r="B978" s="140" t="s">
        <v>2906</v>
      </c>
    </row>
    <row r="979" spans="1:2" x14ac:dyDescent="0.25">
      <c r="A979" s="139" t="s">
        <v>2643</v>
      </c>
      <c r="B979" s="140" t="s">
        <v>2644</v>
      </c>
    </row>
    <row r="980" spans="1:2" x14ac:dyDescent="0.25">
      <c r="A980" s="139" t="s">
        <v>2279</v>
      </c>
      <c r="B980" s="140" t="s">
        <v>2280</v>
      </c>
    </row>
    <row r="981" spans="1:2" x14ac:dyDescent="0.25">
      <c r="A981" s="139" t="s">
        <v>2309</v>
      </c>
      <c r="B981" s="140" t="s">
        <v>2310</v>
      </c>
    </row>
    <row r="982" spans="1:2" x14ac:dyDescent="0.25">
      <c r="A982" s="139" t="s">
        <v>2297</v>
      </c>
      <c r="B982" s="140" t="s">
        <v>2298</v>
      </c>
    </row>
    <row r="983" spans="1:2" x14ac:dyDescent="0.25">
      <c r="A983" s="139" t="s">
        <v>2281</v>
      </c>
      <c r="B983" s="140" t="s">
        <v>2282</v>
      </c>
    </row>
    <row r="984" spans="1:2" x14ac:dyDescent="0.25">
      <c r="A984" s="139" t="s">
        <v>2161</v>
      </c>
      <c r="B984" s="140" t="s">
        <v>2162</v>
      </c>
    </row>
    <row r="985" spans="1:2" x14ac:dyDescent="0.25">
      <c r="A985" s="139" t="s">
        <v>2299</v>
      </c>
      <c r="B985" s="140" t="s">
        <v>2300</v>
      </c>
    </row>
    <row r="986" spans="1:2" x14ac:dyDescent="0.25">
      <c r="A986" s="139" t="s">
        <v>2283</v>
      </c>
      <c r="B986" s="140" t="s">
        <v>2284</v>
      </c>
    </row>
    <row r="987" spans="1:2" x14ac:dyDescent="0.25">
      <c r="A987" s="139" t="s">
        <v>2087</v>
      </c>
      <c r="B987" s="140" t="s">
        <v>2088</v>
      </c>
    </row>
    <row r="988" spans="1:2" x14ac:dyDescent="0.25">
      <c r="A988" s="139" t="s">
        <v>2593</v>
      </c>
      <c r="B988" s="140" t="s">
        <v>2594</v>
      </c>
    </row>
    <row r="989" spans="1:2" x14ac:dyDescent="0.25">
      <c r="A989" s="139" t="s">
        <v>2307</v>
      </c>
      <c r="B989" s="140" t="s">
        <v>2308</v>
      </c>
    </row>
    <row r="990" spans="1:2" x14ac:dyDescent="0.25">
      <c r="A990" s="139" t="s">
        <v>3479</v>
      </c>
      <c r="B990" s="140" t="s">
        <v>3480</v>
      </c>
    </row>
    <row r="991" spans="1:2" x14ac:dyDescent="0.25">
      <c r="A991" s="139" t="s">
        <v>2241</v>
      </c>
      <c r="B991" s="140" t="s">
        <v>2242</v>
      </c>
    </row>
    <row r="992" spans="1:2" x14ac:dyDescent="0.25">
      <c r="A992" s="139" t="s">
        <v>2285</v>
      </c>
      <c r="B992" s="140" t="s">
        <v>2286</v>
      </c>
    </row>
    <row r="993" spans="1:2" x14ac:dyDescent="0.25">
      <c r="A993" s="139" t="s">
        <v>1617</v>
      </c>
      <c r="B993" s="140" t="s">
        <v>1618</v>
      </c>
    </row>
    <row r="994" spans="1:2" x14ac:dyDescent="0.25">
      <c r="A994" s="139" t="s">
        <v>3305</v>
      </c>
      <c r="B994" s="140" t="s">
        <v>3306</v>
      </c>
    </row>
    <row r="995" spans="1:2" x14ac:dyDescent="0.25">
      <c r="A995" s="139" t="s">
        <v>1479</v>
      </c>
      <c r="B995" s="140" t="s">
        <v>1480</v>
      </c>
    </row>
    <row r="996" spans="1:2" x14ac:dyDescent="0.25">
      <c r="A996" s="139" t="s">
        <v>1301</v>
      </c>
      <c r="B996" s="140" t="s">
        <v>1302</v>
      </c>
    </row>
    <row r="997" spans="1:2" x14ac:dyDescent="0.25">
      <c r="A997" s="139" t="s">
        <v>2781</v>
      </c>
      <c r="B997" s="140" t="s">
        <v>2782</v>
      </c>
    </row>
    <row r="998" spans="1:2" x14ac:dyDescent="0.25">
      <c r="A998" s="139" t="s">
        <v>3263</v>
      </c>
      <c r="B998" s="140" t="s">
        <v>3264</v>
      </c>
    </row>
    <row r="999" spans="1:2" x14ac:dyDescent="0.25">
      <c r="A999" s="139" t="s">
        <v>1191</v>
      </c>
      <c r="B999" s="140" t="s">
        <v>1192</v>
      </c>
    </row>
    <row r="1000" spans="1:2" x14ac:dyDescent="0.25">
      <c r="A1000" s="139" t="s">
        <v>1901</v>
      </c>
      <c r="B1000" s="140" t="s">
        <v>1902</v>
      </c>
    </row>
    <row r="1001" spans="1:2" x14ac:dyDescent="0.25">
      <c r="A1001" s="139" t="s">
        <v>3247</v>
      </c>
      <c r="B1001" s="140" t="s">
        <v>3248</v>
      </c>
    </row>
    <row r="1002" spans="1:2" x14ac:dyDescent="0.25">
      <c r="A1002" s="139" t="s">
        <v>1635</v>
      </c>
      <c r="B1002" s="140" t="s">
        <v>1636</v>
      </c>
    </row>
    <row r="1003" spans="1:2" x14ac:dyDescent="0.25">
      <c r="A1003" s="139" t="s">
        <v>1899</v>
      </c>
      <c r="B1003" s="140" t="s">
        <v>1900</v>
      </c>
    </row>
    <row r="1004" spans="1:2" x14ac:dyDescent="0.25">
      <c r="A1004" s="139" t="s">
        <v>1633</v>
      </c>
      <c r="B1004" s="140" t="s">
        <v>1634</v>
      </c>
    </row>
    <row r="1005" spans="1:2" x14ac:dyDescent="0.25">
      <c r="A1005" s="139" t="s">
        <v>1065</v>
      </c>
      <c r="B1005" s="140" t="s">
        <v>1066</v>
      </c>
    </row>
    <row r="1006" spans="1:2" x14ac:dyDescent="0.25">
      <c r="A1006" s="139" t="s">
        <v>3139</v>
      </c>
      <c r="B1006" s="140" t="s">
        <v>3140</v>
      </c>
    </row>
    <row r="1007" spans="1:2" x14ac:dyDescent="0.25">
      <c r="A1007" s="139" t="s">
        <v>825</v>
      </c>
      <c r="B1007" s="140" t="s">
        <v>826</v>
      </c>
    </row>
    <row r="1008" spans="1:2" x14ac:dyDescent="0.25">
      <c r="A1008" s="139" t="s">
        <v>3583</v>
      </c>
      <c r="B1008" s="140" t="s">
        <v>3584</v>
      </c>
    </row>
    <row r="1009" spans="1:2" x14ac:dyDescent="0.25">
      <c r="A1009" s="139" t="s">
        <v>1925</v>
      </c>
      <c r="B1009" s="140" t="s">
        <v>1926</v>
      </c>
    </row>
    <row r="1010" spans="1:2" x14ac:dyDescent="0.25">
      <c r="A1010" s="139" t="s">
        <v>2907</v>
      </c>
      <c r="B1010" s="140" t="s">
        <v>2908</v>
      </c>
    </row>
    <row r="1011" spans="1:2" x14ac:dyDescent="0.25">
      <c r="A1011" s="139" t="s">
        <v>2909</v>
      </c>
      <c r="B1011" s="140" t="s">
        <v>2910</v>
      </c>
    </row>
    <row r="1012" spans="1:2" x14ac:dyDescent="0.25">
      <c r="A1012" s="141" t="s">
        <v>623</v>
      </c>
      <c r="B1012" s="140" t="s">
        <v>624</v>
      </c>
    </row>
    <row r="1013" spans="1:2" x14ac:dyDescent="0.25">
      <c r="A1013" s="139" t="s">
        <v>1015</v>
      </c>
      <c r="B1013" s="140" t="s">
        <v>1016</v>
      </c>
    </row>
    <row r="1014" spans="1:2" x14ac:dyDescent="0.25">
      <c r="A1014" s="139" t="s">
        <v>1017</v>
      </c>
      <c r="B1014" s="140" t="s">
        <v>1018</v>
      </c>
    </row>
    <row r="1015" spans="1:2" x14ac:dyDescent="0.25">
      <c r="A1015" s="139" t="s">
        <v>1019</v>
      </c>
      <c r="B1015" s="140" t="s">
        <v>1020</v>
      </c>
    </row>
    <row r="1016" spans="1:2" x14ac:dyDescent="0.25">
      <c r="A1016" s="139" t="s">
        <v>1021</v>
      </c>
      <c r="B1016" s="140" t="s">
        <v>1022</v>
      </c>
    </row>
    <row r="1017" spans="1:2" x14ac:dyDescent="0.25">
      <c r="A1017" s="139" t="s">
        <v>2911</v>
      </c>
      <c r="B1017" s="140" t="s">
        <v>2912</v>
      </c>
    </row>
    <row r="1018" spans="1:2" x14ac:dyDescent="0.25">
      <c r="A1018" s="139" t="s">
        <v>2821</v>
      </c>
      <c r="B1018" s="140" t="s">
        <v>2822</v>
      </c>
    </row>
    <row r="1019" spans="1:2" x14ac:dyDescent="0.25">
      <c r="A1019" s="139" t="s">
        <v>2971</v>
      </c>
      <c r="B1019" s="140" t="s">
        <v>2972</v>
      </c>
    </row>
    <row r="1020" spans="1:2" x14ac:dyDescent="0.25">
      <c r="A1020" s="139" t="s">
        <v>2913</v>
      </c>
      <c r="B1020" s="140" t="s">
        <v>2914</v>
      </c>
    </row>
    <row r="1021" spans="1:2" x14ac:dyDescent="0.25">
      <c r="A1021" s="139" t="s">
        <v>3011</v>
      </c>
      <c r="B1021" s="140" t="s">
        <v>3012</v>
      </c>
    </row>
    <row r="1022" spans="1:2" x14ac:dyDescent="0.25">
      <c r="A1022" s="139" t="s">
        <v>1685</v>
      </c>
      <c r="B1022" s="140" t="s">
        <v>1686</v>
      </c>
    </row>
    <row r="1023" spans="1:2" x14ac:dyDescent="0.25">
      <c r="A1023" s="139" t="s">
        <v>3025</v>
      </c>
      <c r="B1023" s="140" t="s">
        <v>3026</v>
      </c>
    </row>
    <row r="1024" spans="1:2" x14ac:dyDescent="0.25">
      <c r="A1024" s="139" t="s">
        <v>1013</v>
      </c>
      <c r="B1024" s="140" t="s">
        <v>1014</v>
      </c>
    </row>
    <row r="1025" spans="1:2" x14ac:dyDescent="0.25">
      <c r="A1025" s="139" t="s">
        <v>2915</v>
      </c>
      <c r="B1025" s="140" t="s">
        <v>2916</v>
      </c>
    </row>
    <row r="1026" spans="1:2" x14ac:dyDescent="0.25">
      <c r="A1026" s="139" t="s">
        <v>1177</v>
      </c>
      <c r="B1026" s="140" t="s">
        <v>1178</v>
      </c>
    </row>
    <row r="1027" spans="1:2" x14ac:dyDescent="0.25">
      <c r="A1027" s="139" t="s">
        <v>2419</v>
      </c>
      <c r="B1027" s="140" t="s">
        <v>2420</v>
      </c>
    </row>
    <row r="1028" spans="1:2" x14ac:dyDescent="0.25">
      <c r="A1028" s="139" t="s">
        <v>1755</v>
      </c>
      <c r="B1028" s="140" t="s">
        <v>1756</v>
      </c>
    </row>
    <row r="1029" spans="1:2" x14ac:dyDescent="0.25">
      <c r="A1029" s="139" t="s">
        <v>827</v>
      </c>
      <c r="B1029" s="140" t="s">
        <v>828</v>
      </c>
    </row>
    <row r="1030" spans="1:2" x14ac:dyDescent="0.25">
      <c r="A1030" s="139" t="s">
        <v>1749</v>
      </c>
      <c r="B1030" s="140" t="s">
        <v>1750</v>
      </c>
    </row>
    <row r="1031" spans="1:2" x14ac:dyDescent="0.25">
      <c r="A1031" s="139" t="s">
        <v>2051</v>
      </c>
      <c r="B1031" s="140" t="s">
        <v>2052</v>
      </c>
    </row>
    <row r="1032" spans="1:2" x14ac:dyDescent="0.25">
      <c r="A1032" s="139" t="s">
        <v>2977</v>
      </c>
      <c r="B1032" s="140" t="s">
        <v>2978</v>
      </c>
    </row>
    <row r="1033" spans="1:2" x14ac:dyDescent="0.25">
      <c r="A1033" s="139" t="s">
        <v>1141</v>
      </c>
      <c r="B1033" s="140" t="s">
        <v>1142</v>
      </c>
    </row>
    <row r="1034" spans="1:2" x14ac:dyDescent="0.25">
      <c r="A1034" s="139" t="s">
        <v>2985</v>
      </c>
      <c r="B1034" s="140" t="s">
        <v>2986</v>
      </c>
    </row>
    <row r="1035" spans="1:2" x14ac:dyDescent="0.25">
      <c r="A1035" s="139" t="s">
        <v>1751</v>
      </c>
      <c r="B1035" s="140" t="s">
        <v>1752</v>
      </c>
    </row>
    <row r="1036" spans="1:2" x14ac:dyDescent="0.25">
      <c r="A1036" s="139" t="s">
        <v>2113</v>
      </c>
      <c r="B1036" s="140" t="s">
        <v>2114</v>
      </c>
    </row>
    <row r="1037" spans="1:2" x14ac:dyDescent="0.25">
      <c r="A1037" s="139" t="s">
        <v>2119</v>
      </c>
      <c r="B1037" s="140" t="s">
        <v>2120</v>
      </c>
    </row>
    <row r="1038" spans="1:2" x14ac:dyDescent="0.25">
      <c r="A1038" s="139" t="s">
        <v>917</v>
      </c>
      <c r="B1038" s="140" t="s">
        <v>918</v>
      </c>
    </row>
    <row r="1039" spans="1:2" x14ac:dyDescent="0.25">
      <c r="A1039" s="139" t="s">
        <v>3219</v>
      </c>
      <c r="B1039" s="140" t="s">
        <v>3220</v>
      </c>
    </row>
    <row r="1040" spans="1:2" x14ac:dyDescent="0.25">
      <c r="A1040" s="139" t="s">
        <v>2135</v>
      </c>
      <c r="B1040" s="140" t="s">
        <v>2136</v>
      </c>
    </row>
    <row r="1041" spans="1:2" x14ac:dyDescent="0.25">
      <c r="A1041" s="139" t="s">
        <v>919</v>
      </c>
      <c r="B1041" s="140" t="s">
        <v>920</v>
      </c>
    </row>
    <row r="1042" spans="1:2" x14ac:dyDescent="0.25">
      <c r="A1042" s="139" t="s">
        <v>2121</v>
      </c>
      <c r="B1042" s="140" t="s">
        <v>2122</v>
      </c>
    </row>
    <row r="1043" spans="1:2" x14ac:dyDescent="0.25">
      <c r="A1043" s="139" t="s">
        <v>1067</v>
      </c>
      <c r="B1043" s="140" t="s">
        <v>1068</v>
      </c>
    </row>
    <row r="1044" spans="1:2" x14ac:dyDescent="0.25">
      <c r="A1044" s="139" t="s">
        <v>2801</v>
      </c>
      <c r="B1044" s="140" t="s">
        <v>2802</v>
      </c>
    </row>
    <row r="1045" spans="1:2" x14ac:dyDescent="0.25">
      <c r="A1045" s="139" t="s">
        <v>3119</v>
      </c>
      <c r="B1045" s="140" t="s">
        <v>3120</v>
      </c>
    </row>
    <row r="1046" spans="1:2" x14ac:dyDescent="0.25">
      <c r="A1046" s="139" t="s">
        <v>2081</v>
      </c>
      <c r="B1046" s="140" t="s">
        <v>2082</v>
      </c>
    </row>
    <row r="1047" spans="1:2" x14ac:dyDescent="0.25">
      <c r="A1047" s="139" t="s">
        <v>2857</v>
      </c>
      <c r="B1047" s="140" t="s">
        <v>2858</v>
      </c>
    </row>
    <row r="1048" spans="1:2" x14ac:dyDescent="0.25">
      <c r="A1048" s="139" t="s">
        <v>3201</v>
      </c>
      <c r="B1048" s="140" t="s">
        <v>3202</v>
      </c>
    </row>
    <row r="1049" spans="1:2" x14ac:dyDescent="0.25">
      <c r="A1049" s="139" t="s">
        <v>2037</v>
      </c>
      <c r="B1049" s="140" t="s">
        <v>2038</v>
      </c>
    </row>
    <row r="1050" spans="1:2" x14ac:dyDescent="0.25">
      <c r="A1050" s="139" t="s">
        <v>2089</v>
      </c>
      <c r="B1050" s="140" t="s">
        <v>2090</v>
      </c>
    </row>
    <row r="1051" spans="1:2" x14ac:dyDescent="0.25">
      <c r="A1051" s="139" t="s">
        <v>829</v>
      </c>
      <c r="B1051" s="140" t="s">
        <v>830</v>
      </c>
    </row>
    <row r="1052" spans="1:2" x14ac:dyDescent="0.25">
      <c r="A1052" s="139" t="s">
        <v>1129</v>
      </c>
      <c r="B1052" s="140" t="s">
        <v>1130</v>
      </c>
    </row>
    <row r="1053" spans="1:2" x14ac:dyDescent="0.25">
      <c r="A1053" s="139" t="s">
        <v>3339</v>
      </c>
      <c r="B1053" s="140" t="s">
        <v>3340</v>
      </c>
    </row>
    <row r="1054" spans="1:2" x14ac:dyDescent="0.25">
      <c r="A1054" s="139" t="s">
        <v>1679</v>
      </c>
      <c r="B1054" s="140" t="s">
        <v>1680</v>
      </c>
    </row>
    <row r="1055" spans="1:2" x14ac:dyDescent="0.25">
      <c r="A1055" s="139" t="s">
        <v>3597</v>
      </c>
      <c r="B1055" s="140" t="s">
        <v>3598</v>
      </c>
    </row>
    <row r="1056" spans="1:2" x14ac:dyDescent="0.25">
      <c r="A1056" s="141" t="s">
        <v>629</v>
      </c>
      <c r="B1056" s="140" t="s">
        <v>630</v>
      </c>
    </row>
    <row r="1057" spans="1:2" x14ac:dyDescent="0.25">
      <c r="A1057" s="139" t="s">
        <v>921</v>
      </c>
      <c r="B1057" s="140" t="s">
        <v>922</v>
      </c>
    </row>
    <row r="1058" spans="1:2" x14ac:dyDescent="0.25">
      <c r="A1058" s="139" t="s">
        <v>3197</v>
      </c>
      <c r="B1058" s="140" t="s">
        <v>3198</v>
      </c>
    </row>
    <row r="1059" spans="1:2" x14ac:dyDescent="0.25">
      <c r="A1059" s="139" t="s">
        <v>3175</v>
      </c>
      <c r="B1059" s="140" t="s">
        <v>3176</v>
      </c>
    </row>
    <row r="1060" spans="1:2" x14ac:dyDescent="0.25">
      <c r="A1060" s="139" t="s">
        <v>2995</v>
      </c>
      <c r="B1060" s="140" t="s">
        <v>2996</v>
      </c>
    </row>
    <row r="1061" spans="1:2" x14ac:dyDescent="0.25">
      <c r="A1061" s="139" t="s">
        <v>3187</v>
      </c>
      <c r="B1061" s="140" t="s">
        <v>3188</v>
      </c>
    </row>
    <row r="1062" spans="1:2" x14ac:dyDescent="0.25">
      <c r="A1062" s="139" t="s">
        <v>1143</v>
      </c>
      <c r="B1062" s="140" t="s">
        <v>1144</v>
      </c>
    </row>
    <row r="1063" spans="1:2" x14ac:dyDescent="0.25">
      <c r="A1063" s="139" t="s">
        <v>3173</v>
      </c>
      <c r="B1063" s="140" t="s">
        <v>3174</v>
      </c>
    </row>
    <row r="1064" spans="1:2" x14ac:dyDescent="0.25">
      <c r="A1064" s="139" t="s">
        <v>2775</v>
      </c>
      <c r="B1064" s="140" t="s">
        <v>2776</v>
      </c>
    </row>
    <row r="1065" spans="1:2" x14ac:dyDescent="0.25">
      <c r="A1065" s="139" t="s">
        <v>2755</v>
      </c>
      <c r="B1065" s="140" t="s">
        <v>2756</v>
      </c>
    </row>
    <row r="1066" spans="1:2" x14ac:dyDescent="0.25">
      <c r="A1066" s="139" t="s">
        <v>2759</v>
      </c>
      <c r="B1066" s="140" t="s">
        <v>2760</v>
      </c>
    </row>
    <row r="1067" spans="1:2" x14ac:dyDescent="0.25">
      <c r="A1067" s="139" t="s">
        <v>2733</v>
      </c>
      <c r="B1067" s="140" t="s">
        <v>2734</v>
      </c>
    </row>
    <row r="1068" spans="1:2" x14ac:dyDescent="0.25">
      <c r="A1068" s="139" t="s">
        <v>2743</v>
      </c>
      <c r="B1068" s="140" t="s">
        <v>2744</v>
      </c>
    </row>
    <row r="1069" spans="1:2" x14ac:dyDescent="0.25">
      <c r="A1069" s="139" t="s">
        <v>2731</v>
      </c>
      <c r="B1069" s="140" t="s">
        <v>2732</v>
      </c>
    </row>
    <row r="1070" spans="1:2" x14ac:dyDescent="0.25">
      <c r="A1070" s="139" t="s">
        <v>1101</v>
      </c>
      <c r="B1070" s="140" t="s">
        <v>1102</v>
      </c>
    </row>
    <row r="1071" spans="1:2" x14ac:dyDescent="0.25">
      <c r="A1071" s="139" t="s">
        <v>1383</v>
      </c>
      <c r="B1071" s="140" t="s">
        <v>1384</v>
      </c>
    </row>
    <row r="1072" spans="1:2" x14ac:dyDescent="0.25">
      <c r="A1072" s="139" t="s">
        <v>1391</v>
      </c>
      <c r="B1072" s="140" t="s">
        <v>1392</v>
      </c>
    </row>
    <row r="1073" spans="1:2" x14ac:dyDescent="0.25">
      <c r="A1073" s="141" t="s">
        <v>681</v>
      </c>
      <c r="B1073" s="140" t="s">
        <v>682</v>
      </c>
    </row>
    <row r="1074" spans="1:2" x14ac:dyDescent="0.25">
      <c r="A1074" s="139" t="s">
        <v>2737</v>
      </c>
      <c r="B1074" s="140" t="s">
        <v>2738</v>
      </c>
    </row>
    <row r="1075" spans="1:2" x14ac:dyDescent="0.25">
      <c r="A1075" s="139" t="s">
        <v>2735</v>
      </c>
      <c r="B1075" s="140" t="s">
        <v>2736</v>
      </c>
    </row>
    <row r="1076" spans="1:2" x14ac:dyDescent="0.25">
      <c r="A1076" s="139" t="s">
        <v>3027</v>
      </c>
      <c r="B1076" s="140" t="s">
        <v>3028</v>
      </c>
    </row>
    <row r="1077" spans="1:2" x14ac:dyDescent="0.25">
      <c r="A1077" s="139" t="s">
        <v>2833</v>
      </c>
      <c r="B1077" s="140" t="s">
        <v>2834</v>
      </c>
    </row>
    <row r="1078" spans="1:2" x14ac:dyDescent="0.25">
      <c r="A1078" s="139" t="s">
        <v>2823</v>
      </c>
      <c r="B1078" s="140" t="s">
        <v>2824</v>
      </c>
    </row>
    <row r="1079" spans="1:2" x14ac:dyDescent="0.25">
      <c r="A1079" s="139" t="s">
        <v>3177</v>
      </c>
      <c r="B1079" s="140" t="s">
        <v>3178</v>
      </c>
    </row>
    <row r="1080" spans="1:2" x14ac:dyDescent="0.25">
      <c r="A1080" s="139" t="s">
        <v>2091</v>
      </c>
      <c r="B1080" s="140" t="s">
        <v>2092</v>
      </c>
    </row>
    <row r="1081" spans="1:2" x14ac:dyDescent="0.25">
      <c r="A1081" s="139" t="s">
        <v>2795</v>
      </c>
      <c r="B1081" s="140" t="s">
        <v>2796</v>
      </c>
    </row>
    <row r="1082" spans="1:2" x14ac:dyDescent="0.25">
      <c r="A1082" s="139" t="s">
        <v>2859</v>
      </c>
      <c r="B1082" s="140" t="s">
        <v>2860</v>
      </c>
    </row>
    <row r="1083" spans="1:2" x14ac:dyDescent="0.25">
      <c r="A1083" s="139" t="s">
        <v>1927</v>
      </c>
      <c r="B1083" s="140" t="s">
        <v>1928</v>
      </c>
    </row>
    <row r="1084" spans="1:2" x14ac:dyDescent="0.25">
      <c r="A1084" s="139" t="s">
        <v>865</v>
      </c>
      <c r="B1084" s="140" t="s">
        <v>866</v>
      </c>
    </row>
    <row r="1085" spans="1:2" x14ac:dyDescent="0.25">
      <c r="A1085" s="139" t="s">
        <v>2917</v>
      </c>
      <c r="B1085" s="140" t="s">
        <v>2918</v>
      </c>
    </row>
    <row r="1086" spans="1:2" x14ac:dyDescent="0.25">
      <c r="A1086" s="139" t="s">
        <v>2265</v>
      </c>
      <c r="B1086" s="140" t="s">
        <v>2266</v>
      </c>
    </row>
    <row r="1087" spans="1:2" x14ac:dyDescent="0.25">
      <c r="A1087" s="139" t="s">
        <v>3389</v>
      </c>
      <c r="B1087" s="140" t="s">
        <v>3390</v>
      </c>
    </row>
    <row r="1088" spans="1:2" x14ac:dyDescent="0.25">
      <c r="A1088" s="139" t="s">
        <v>1123</v>
      </c>
      <c r="B1088" s="140" t="s">
        <v>1124</v>
      </c>
    </row>
    <row r="1089" spans="1:2" x14ac:dyDescent="0.25">
      <c r="A1089" s="139" t="s">
        <v>2137</v>
      </c>
      <c r="B1089" s="140" t="s">
        <v>2138</v>
      </c>
    </row>
    <row r="1090" spans="1:2" x14ac:dyDescent="0.25">
      <c r="A1090" s="139" t="s">
        <v>849</v>
      </c>
      <c r="B1090" s="140" t="s">
        <v>850</v>
      </c>
    </row>
    <row r="1091" spans="1:2" x14ac:dyDescent="0.25">
      <c r="A1091" s="139" t="s">
        <v>957</v>
      </c>
      <c r="B1091" s="140" t="s">
        <v>958</v>
      </c>
    </row>
    <row r="1092" spans="1:2" x14ac:dyDescent="0.25">
      <c r="A1092" s="141" t="s">
        <v>585</v>
      </c>
      <c r="B1092" s="140" t="s">
        <v>586</v>
      </c>
    </row>
    <row r="1093" spans="1:2" x14ac:dyDescent="0.25">
      <c r="A1093" s="139" t="s">
        <v>2549</v>
      </c>
      <c r="B1093" s="140" t="s">
        <v>2550</v>
      </c>
    </row>
    <row r="1094" spans="1:2" x14ac:dyDescent="0.25">
      <c r="A1094" s="139" t="s">
        <v>3491</v>
      </c>
      <c r="B1094" s="140" t="s">
        <v>3492</v>
      </c>
    </row>
    <row r="1095" spans="1:2" x14ac:dyDescent="0.25">
      <c r="A1095" s="139" t="s">
        <v>3351</v>
      </c>
      <c r="B1095" s="140" t="s">
        <v>3352</v>
      </c>
    </row>
    <row r="1096" spans="1:2" x14ac:dyDescent="0.25">
      <c r="A1096" s="139" t="s">
        <v>1817</v>
      </c>
      <c r="B1096" s="140" t="s">
        <v>1818</v>
      </c>
    </row>
    <row r="1097" spans="1:2" x14ac:dyDescent="0.25">
      <c r="A1097" s="139" t="s">
        <v>2997</v>
      </c>
      <c r="B1097" s="140" t="s">
        <v>2998</v>
      </c>
    </row>
    <row r="1098" spans="1:2" x14ac:dyDescent="0.25">
      <c r="A1098" s="139" t="s">
        <v>983</v>
      </c>
      <c r="B1098" s="140" t="s">
        <v>984</v>
      </c>
    </row>
    <row r="1099" spans="1:2" x14ac:dyDescent="0.25">
      <c r="A1099" s="139" t="s">
        <v>3169</v>
      </c>
      <c r="B1099" s="140" t="s">
        <v>3170</v>
      </c>
    </row>
    <row r="1100" spans="1:2" x14ac:dyDescent="0.25">
      <c r="A1100" s="139" t="s">
        <v>2919</v>
      </c>
      <c r="B1100" s="140" t="s">
        <v>2920</v>
      </c>
    </row>
    <row r="1101" spans="1:2" x14ac:dyDescent="0.25">
      <c r="A1101" s="139" t="s">
        <v>2921</v>
      </c>
      <c r="B1101" s="140" t="s">
        <v>2922</v>
      </c>
    </row>
    <row r="1102" spans="1:2" x14ac:dyDescent="0.25">
      <c r="A1102" s="139" t="s">
        <v>2729</v>
      </c>
      <c r="B1102" s="140" t="s">
        <v>2730</v>
      </c>
    </row>
    <row r="1103" spans="1:2" x14ac:dyDescent="0.25">
      <c r="A1103" s="139" t="s">
        <v>2725</v>
      </c>
      <c r="B1103" s="140" t="s">
        <v>2726</v>
      </c>
    </row>
    <row r="1104" spans="1:2" x14ac:dyDescent="0.25">
      <c r="A1104" s="139" t="s">
        <v>2963</v>
      </c>
      <c r="B1104" s="140" t="s">
        <v>2964</v>
      </c>
    </row>
    <row r="1105" spans="1:2" x14ac:dyDescent="0.25">
      <c r="A1105" s="139" t="s">
        <v>2923</v>
      </c>
      <c r="B1105" s="140" t="s">
        <v>2924</v>
      </c>
    </row>
    <row r="1106" spans="1:2" x14ac:dyDescent="0.25">
      <c r="A1106" s="139" t="s">
        <v>2925</v>
      </c>
      <c r="B1106" s="140" t="s">
        <v>2926</v>
      </c>
    </row>
    <row r="1107" spans="1:2" x14ac:dyDescent="0.25">
      <c r="A1107" s="139" t="s">
        <v>2927</v>
      </c>
      <c r="B1107" s="140" t="s">
        <v>2928</v>
      </c>
    </row>
    <row r="1108" spans="1:2" x14ac:dyDescent="0.25">
      <c r="A1108" s="139" t="s">
        <v>2929</v>
      </c>
      <c r="B1108" s="140" t="s">
        <v>2930</v>
      </c>
    </row>
    <row r="1109" spans="1:2" x14ac:dyDescent="0.25">
      <c r="A1109" s="139" t="s">
        <v>2931</v>
      </c>
      <c r="B1109" s="140" t="s">
        <v>2932</v>
      </c>
    </row>
    <row r="1110" spans="1:2" x14ac:dyDescent="0.25">
      <c r="A1110" s="139" t="s">
        <v>2933</v>
      </c>
      <c r="B1110" s="140" t="s">
        <v>2934</v>
      </c>
    </row>
    <row r="1111" spans="1:2" x14ac:dyDescent="0.25">
      <c r="A1111" s="139" t="s">
        <v>2123</v>
      </c>
      <c r="B1111" s="140" t="s">
        <v>2124</v>
      </c>
    </row>
    <row r="1112" spans="1:2" x14ac:dyDescent="0.25">
      <c r="A1112" s="139" t="s">
        <v>2835</v>
      </c>
      <c r="B1112" s="140" t="s">
        <v>2836</v>
      </c>
    </row>
    <row r="1113" spans="1:2" x14ac:dyDescent="0.25">
      <c r="A1113" s="139" t="s">
        <v>2935</v>
      </c>
      <c r="B1113" s="140" t="s">
        <v>2936</v>
      </c>
    </row>
    <row r="1114" spans="1:2" x14ac:dyDescent="0.25">
      <c r="A1114" s="139" t="s">
        <v>3013</v>
      </c>
      <c r="B1114" s="140" t="s">
        <v>3014</v>
      </c>
    </row>
    <row r="1115" spans="1:2" x14ac:dyDescent="0.25">
      <c r="A1115" s="139" t="s">
        <v>2937</v>
      </c>
      <c r="B1115" s="140" t="s">
        <v>2938</v>
      </c>
    </row>
    <row r="1116" spans="1:2" x14ac:dyDescent="0.25">
      <c r="A1116" s="139" t="s">
        <v>2987</v>
      </c>
      <c r="B1116" s="140" t="s">
        <v>2988</v>
      </c>
    </row>
    <row r="1117" spans="1:2" x14ac:dyDescent="0.25">
      <c r="A1117" s="139" t="s">
        <v>3017</v>
      </c>
      <c r="B1117" s="140" t="s">
        <v>3018</v>
      </c>
    </row>
    <row r="1118" spans="1:2" x14ac:dyDescent="0.25">
      <c r="A1118" s="139" t="s">
        <v>2939</v>
      </c>
      <c r="B1118" s="140" t="s">
        <v>2940</v>
      </c>
    </row>
    <row r="1119" spans="1:2" x14ac:dyDescent="0.25">
      <c r="A1119" s="139" t="s">
        <v>2837</v>
      </c>
      <c r="B1119" s="140" t="s">
        <v>2838</v>
      </c>
    </row>
    <row r="1120" spans="1:2" x14ac:dyDescent="0.25">
      <c r="A1120" s="139" t="s">
        <v>2941</v>
      </c>
      <c r="B1120" s="140" t="s">
        <v>2942</v>
      </c>
    </row>
    <row r="1121" spans="1:2" x14ac:dyDescent="0.25">
      <c r="A1121" s="139" t="s">
        <v>3033</v>
      </c>
      <c r="B1121" s="140" t="s">
        <v>3034</v>
      </c>
    </row>
    <row r="1122" spans="1:2" x14ac:dyDescent="0.25">
      <c r="A1122" s="139" t="s">
        <v>2803</v>
      </c>
      <c r="B1122" s="140" t="s">
        <v>2804</v>
      </c>
    </row>
    <row r="1123" spans="1:2" x14ac:dyDescent="0.25">
      <c r="A1123" s="139" t="s">
        <v>2305</v>
      </c>
      <c r="B1123" s="140" t="s">
        <v>2306</v>
      </c>
    </row>
    <row r="1124" spans="1:2" x14ac:dyDescent="0.25">
      <c r="A1124" s="139" t="s">
        <v>2053</v>
      </c>
      <c r="B1124" s="140" t="s">
        <v>2054</v>
      </c>
    </row>
    <row r="1125" spans="1:2" x14ac:dyDescent="0.25">
      <c r="A1125" s="139" t="s">
        <v>2749</v>
      </c>
      <c r="B1125" s="140" t="s">
        <v>2750</v>
      </c>
    </row>
    <row r="1126" spans="1:2" x14ac:dyDescent="0.25">
      <c r="A1126" s="139" t="s">
        <v>2757</v>
      </c>
      <c r="B1126" s="140" t="s">
        <v>2758</v>
      </c>
    </row>
    <row r="1127" spans="1:2" x14ac:dyDescent="0.25">
      <c r="A1127" s="139" t="s">
        <v>2129</v>
      </c>
      <c r="B1127" s="140" t="s">
        <v>2130</v>
      </c>
    </row>
    <row r="1128" spans="1:2" x14ac:dyDescent="0.25">
      <c r="A1128" s="139" t="s">
        <v>3301</v>
      </c>
      <c r="B1128" s="140" t="s">
        <v>3302</v>
      </c>
    </row>
    <row r="1129" spans="1:2" x14ac:dyDescent="0.25">
      <c r="A1129" s="139" t="s">
        <v>1211</v>
      </c>
      <c r="B1129" s="140" t="s">
        <v>1212</v>
      </c>
    </row>
    <row r="1130" spans="1:2" x14ac:dyDescent="0.25">
      <c r="A1130" s="139" t="s">
        <v>831</v>
      </c>
      <c r="B1130" s="140" t="s">
        <v>832</v>
      </c>
    </row>
    <row r="1131" spans="1:2" x14ac:dyDescent="0.25">
      <c r="A1131" s="139" t="s">
        <v>1745</v>
      </c>
      <c r="B1131" s="140" t="s">
        <v>1746</v>
      </c>
    </row>
    <row r="1132" spans="1:2" x14ac:dyDescent="0.25">
      <c r="A1132" s="141" t="s">
        <v>603</v>
      </c>
      <c r="B1132" s="140" t="s">
        <v>604</v>
      </c>
    </row>
    <row r="1133" spans="1:2" x14ac:dyDescent="0.25">
      <c r="A1133" s="139" t="s">
        <v>1697</v>
      </c>
      <c r="B1133" s="140" t="s">
        <v>1698</v>
      </c>
    </row>
    <row r="1134" spans="1:2" x14ac:dyDescent="0.25">
      <c r="A1134" s="139" t="s">
        <v>2777</v>
      </c>
      <c r="B1134" s="140" t="s">
        <v>2778</v>
      </c>
    </row>
    <row r="1135" spans="1:2" x14ac:dyDescent="0.25">
      <c r="A1135" s="139" t="s">
        <v>2785</v>
      </c>
      <c r="B1135" s="140" t="s">
        <v>2786</v>
      </c>
    </row>
    <row r="1136" spans="1:2" x14ac:dyDescent="0.25">
      <c r="A1136" s="139" t="s">
        <v>987</v>
      </c>
      <c r="B1136" s="140" t="s">
        <v>988</v>
      </c>
    </row>
    <row r="1137" spans="1:2" x14ac:dyDescent="0.25">
      <c r="A1137" s="139" t="s">
        <v>1691</v>
      </c>
      <c r="B1137" s="140" t="s">
        <v>1692</v>
      </c>
    </row>
    <row r="1138" spans="1:2" x14ac:dyDescent="0.25">
      <c r="A1138" s="139" t="s">
        <v>1693</v>
      </c>
      <c r="B1138" s="140" t="s">
        <v>1694</v>
      </c>
    </row>
    <row r="1139" spans="1:2" x14ac:dyDescent="0.25">
      <c r="A1139" s="139" t="s">
        <v>2075</v>
      </c>
      <c r="B1139" s="140" t="s">
        <v>2076</v>
      </c>
    </row>
    <row r="1140" spans="1:2" x14ac:dyDescent="0.25">
      <c r="A1140" s="139" t="s">
        <v>2077</v>
      </c>
      <c r="B1140" s="140" t="s">
        <v>2078</v>
      </c>
    </row>
    <row r="1141" spans="1:2" x14ac:dyDescent="0.25">
      <c r="A1141" s="139" t="s">
        <v>2039</v>
      </c>
      <c r="B1141" s="140" t="s">
        <v>2040</v>
      </c>
    </row>
    <row r="1142" spans="1:2" x14ac:dyDescent="0.25">
      <c r="A1142" s="139" t="s">
        <v>2079</v>
      </c>
      <c r="B1142" s="140" t="s">
        <v>2080</v>
      </c>
    </row>
    <row r="1143" spans="1:2" x14ac:dyDescent="0.25">
      <c r="A1143" s="139" t="s">
        <v>2519</v>
      </c>
      <c r="B1143" s="140" t="s">
        <v>2520</v>
      </c>
    </row>
    <row r="1144" spans="1:2" x14ac:dyDescent="0.25">
      <c r="A1144" s="139" t="s">
        <v>2517</v>
      </c>
      <c r="B1144" s="140" t="s">
        <v>2518</v>
      </c>
    </row>
    <row r="1145" spans="1:2" x14ac:dyDescent="0.25">
      <c r="A1145" s="139" t="s">
        <v>2535</v>
      </c>
      <c r="B1145" s="140" t="s">
        <v>2536</v>
      </c>
    </row>
    <row r="1146" spans="1:2" x14ac:dyDescent="0.25">
      <c r="A1146" s="139" t="s">
        <v>2525</v>
      </c>
      <c r="B1146" s="140" t="s">
        <v>2526</v>
      </c>
    </row>
    <row r="1147" spans="1:2" x14ac:dyDescent="0.25">
      <c r="A1147" s="139" t="s">
        <v>3239</v>
      </c>
      <c r="B1147" s="140" t="s">
        <v>3240</v>
      </c>
    </row>
    <row r="1148" spans="1:2" x14ac:dyDescent="0.25">
      <c r="A1148" s="139" t="s">
        <v>1607</v>
      </c>
      <c r="B1148" s="140" t="s">
        <v>1608</v>
      </c>
    </row>
    <row r="1149" spans="1:2" x14ac:dyDescent="0.25">
      <c r="A1149" s="139" t="s">
        <v>2713</v>
      </c>
      <c r="B1149" s="140" t="s">
        <v>2714</v>
      </c>
    </row>
    <row r="1150" spans="1:2" x14ac:dyDescent="0.25">
      <c r="A1150" s="139" t="s">
        <v>2251</v>
      </c>
      <c r="B1150" s="140" t="s">
        <v>2252</v>
      </c>
    </row>
    <row r="1151" spans="1:2" x14ac:dyDescent="0.25">
      <c r="A1151" s="139" t="s">
        <v>2699</v>
      </c>
      <c r="B1151" s="140" t="s">
        <v>2700</v>
      </c>
    </row>
    <row r="1152" spans="1:2" x14ac:dyDescent="0.25">
      <c r="A1152" s="139" t="s">
        <v>1267</v>
      </c>
      <c r="B1152" s="140" t="s">
        <v>1268</v>
      </c>
    </row>
    <row r="1153" spans="1:2" x14ac:dyDescent="0.25">
      <c r="A1153" s="139" t="s">
        <v>1103</v>
      </c>
      <c r="B1153" s="140" t="s">
        <v>1104</v>
      </c>
    </row>
    <row r="1154" spans="1:2" x14ac:dyDescent="0.25">
      <c r="A1154" s="139" t="s">
        <v>2163</v>
      </c>
      <c r="B1154" s="140" t="s">
        <v>2164</v>
      </c>
    </row>
    <row r="1155" spans="1:2" x14ac:dyDescent="0.25">
      <c r="A1155" s="139" t="s">
        <v>3205</v>
      </c>
      <c r="B1155" s="140" t="s">
        <v>3206</v>
      </c>
    </row>
    <row r="1156" spans="1:2" x14ac:dyDescent="0.25">
      <c r="A1156" s="139" t="s">
        <v>3015</v>
      </c>
      <c r="B1156" s="140" t="s">
        <v>3016</v>
      </c>
    </row>
    <row r="1157" spans="1:2" x14ac:dyDescent="0.25">
      <c r="A1157" s="139" t="s">
        <v>3019</v>
      </c>
      <c r="B1157" s="140" t="s">
        <v>3020</v>
      </c>
    </row>
    <row r="1158" spans="1:2" x14ac:dyDescent="0.25">
      <c r="A1158" s="139" t="s">
        <v>1759</v>
      </c>
      <c r="B1158" s="140" t="s">
        <v>1760</v>
      </c>
    </row>
    <row r="1159" spans="1:2" x14ac:dyDescent="0.25">
      <c r="A1159" s="139" t="s">
        <v>1075</v>
      </c>
      <c r="B1159" s="140" t="s">
        <v>1076</v>
      </c>
    </row>
    <row r="1160" spans="1:2" x14ac:dyDescent="0.25">
      <c r="A1160" s="139" t="s">
        <v>1157</v>
      </c>
      <c r="B1160" s="140" t="s">
        <v>1158</v>
      </c>
    </row>
    <row r="1161" spans="1:2" x14ac:dyDescent="0.25">
      <c r="A1161" s="139" t="s">
        <v>3223</v>
      </c>
      <c r="B1161" s="140" t="s">
        <v>3224</v>
      </c>
    </row>
    <row r="1162" spans="1:2" x14ac:dyDescent="0.25">
      <c r="A1162" s="139" t="s">
        <v>2093</v>
      </c>
      <c r="B1162" s="140" t="s">
        <v>2094</v>
      </c>
    </row>
    <row r="1163" spans="1:2" x14ac:dyDescent="0.25">
      <c r="A1163" s="139" t="s">
        <v>2063</v>
      </c>
      <c r="B1163" s="140" t="s">
        <v>2064</v>
      </c>
    </row>
    <row r="1164" spans="1:2" x14ac:dyDescent="0.25">
      <c r="A1164" s="139" t="s">
        <v>1907</v>
      </c>
      <c r="B1164" s="140" t="s">
        <v>1908</v>
      </c>
    </row>
    <row r="1165" spans="1:2" x14ac:dyDescent="0.25">
      <c r="A1165" s="139" t="s">
        <v>1133</v>
      </c>
      <c r="B1165" s="140" t="s">
        <v>1134</v>
      </c>
    </row>
    <row r="1166" spans="1:2" x14ac:dyDescent="0.25">
      <c r="A1166" s="139" t="s">
        <v>1151</v>
      </c>
      <c r="B1166" s="140" t="s">
        <v>1152</v>
      </c>
    </row>
    <row r="1167" spans="1:2" x14ac:dyDescent="0.25">
      <c r="A1167" s="139" t="s">
        <v>1213</v>
      </c>
      <c r="B1167" s="140" t="s">
        <v>1214</v>
      </c>
    </row>
    <row r="1168" spans="1:2" x14ac:dyDescent="0.25">
      <c r="A1168" s="139" t="s">
        <v>1663</v>
      </c>
      <c r="B1168" s="140" t="s">
        <v>1664</v>
      </c>
    </row>
    <row r="1169" spans="1:2" x14ac:dyDescent="0.25">
      <c r="A1169" s="139" t="s">
        <v>1681</v>
      </c>
      <c r="B1169" s="140" t="s">
        <v>1682</v>
      </c>
    </row>
    <row r="1170" spans="1:2" x14ac:dyDescent="0.25">
      <c r="A1170" s="139" t="s">
        <v>3399</v>
      </c>
      <c r="B1170" s="140" t="s">
        <v>3400</v>
      </c>
    </row>
    <row r="1171" spans="1:2" x14ac:dyDescent="0.25">
      <c r="A1171" s="139" t="s">
        <v>1081</v>
      </c>
      <c r="B1171" s="140" t="s">
        <v>1082</v>
      </c>
    </row>
    <row r="1172" spans="1:2" x14ac:dyDescent="0.25">
      <c r="A1172" s="139" t="s">
        <v>977</v>
      </c>
      <c r="B1172" s="140" t="s">
        <v>978</v>
      </c>
    </row>
    <row r="1173" spans="1:2" x14ac:dyDescent="0.25">
      <c r="A1173" s="139" t="s">
        <v>1609</v>
      </c>
      <c r="B1173" s="140" t="s">
        <v>1610</v>
      </c>
    </row>
    <row r="1174" spans="1:2" x14ac:dyDescent="0.25">
      <c r="A1174" s="141" t="s">
        <v>685</v>
      </c>
      <c r="B1174" s="140" t="s">
        <v>686</v>
      </c>
    </row>
    <row r="1175" spans="1:2" x14ac:dyDescent="0.25">
      <c r="A1175" s="139" t="s">
        <v>939</v>
      </c>
      <c r="B1175" s="140" t="s">
        <v>940</v>
      </c>
    </row>
    <row r="1176" spans="1:2" x14ac:dyDescent="0.25">
      <c r="A1176" s="139" t="s">
        <v>941</v>
      </c>
      <c r="B1176" s="140" t="s">
        <v>942</v>
      </c>
    </row>
    <row r="1177" spans="1:2" x14ac:dyDescent="0.25">
      <c r="A1177" s="141" t="s">
        <v>693</v>
      </c>
      <c r="B1177" s="140" t="s">
        <v>694</v>
      </c>
    </row>
    <row r="1178" spans="1:2" x14ac:dyDescent="0.25">
      <c r="A1178" s="141" t="s">
        <v>687</v>
      </c>
      <c r="B1178" s="140" t="s">
        <v>688</v>
      </c>
    </row>
    <row r="1179" spans="1:2" x14ac:dyDescent="0.25">
      <c r="A1179" s="139" t="s">
        <v>1583</v>
      </c>
      <c r="B1179" s="140" t="s">
        <v>1584</v>
      </c>
    </row>
    <row r="1180" spans="1:2" x14ac:dyDescent="0.25">
      <c r="A1180" s="139" t="s">
        <v>1139</v>
      </c>
      <c r="B1180" s="140" t="s">
        <v>1140</v>
      </c>
    </row>
    <row r="1181" spans="1:2" x14ac:dyDescent="0.25">
      <c r="A1181" s="139" t="s">
        <v>2825</v>
      </c>
      <c r="B1181" s="140" t="s">
        <v>2826</v>
      </c>
    </row>
    <row r="1182" spans="1:2" x14ac:dyDescent="0.25">
      <c r="A1182" s="139" t="s">
        <v>2839</v>
      </c>
      <c r="B1182" s="140" t="s">
        <v>2840</v>
      </c>
    </row>
    <row r="1183" spans="1:2" x14ac:dyDescent="0.25">
      <c r="A1183" s="139" t="s">
        <v>1563</v>
      </c>
      <c r="B1183" s="140" t="s">
        <v>1564</v>
      </c>
    </row>
    <row r="1184" spans="1:2" x14ac:dyDescent="0.25">
      <c r="A1184" s="139" t="s">
        <v>3517</v>
      </c>
      <c r="B1184" s="140" t="s">
        <v>3518</v>
      </c>
    </row>
    <row r="1185" spans="1:2" x14ac:dyDescent="0.25">
      <c r="A1185" s="139" t="s">
        <v>2235</v>
      </c>
      <c r="B1185" s="140" t="s">
        <v>2236</v>
      </c>
    </row>
    <row r="1186" spans="1:2" x14ac:dyDescent="0.25">
      <c r="A1186" s="139" t="s">
        <v>3411</v>
      </c>
      <c r="B1186" s="140" t="s">
        <v>3412</v>
      </c>
    </row>
    <row r="1187" spans="1:2" x14ac:dyDescent="0.25">
      <c r="A1187" s="139" t="s">
        <v>3401</v>
      </c>
      <c r="B1187" s="140" t="s">
        <v>3402</v>
      </c>
    </row>
    <row r="1188" spans="1:2" x14ac:dyDescent="0.25">
      <c r="A1188" s="139" t="s">
        <v>3039</v>
      </c>
      <c r="B1188" s="140" t="s">
        <v>3040</v>
      </c>
    </row>
    <row r="1189" spans="1:2" x14ac:dyDescent="0.25">
      <c r="A1189" s="139" t="s">
        <v>3041</v>
      </c>
      <c r="B1189" s="140" t="s">
        <v>3042</v>
      </c>
    </row>
    <row r="1190" spans="1:2" x14ac:dyDescent="0.25">
      <c r="A1190" s="139" t="s">
        <v>3037</v>
      </c>
      <c r="B1190" s="140" t="s">
        <v>3038</v>
      </c>
    </row>
    <row r="1191" spans="1:2" x14ac:dyDescent="0.25">
      <c r="A1191" s="139" t="s">
        <v>3133</v>
      </c>
      <c r="B1191" s="140" t="s">
        <v>3134</v>
      </c>
    </row>
    <row r="1192" spans="1:2" x14ac:dyDescent="0.25">
      <c r="A1192" s="139" t="s">
        <v>2399</v>
      </c>
      <c r="B1192" s="140" t="s">
        <v>2400</v>
      </c>
    </row>
    <row r="1193" spans="1:2" x14ac:dyDescent="0.25">
      <c r="A1193" s="139" t="s">
        <v>1967</v>
      </c>
      <c r="B1193" s="140" t="s">
        <v>1968</v>
      </c>
    </row>
    <row r="1194" spans="1:2" x14ac:dyDescent="0.25">
      <c r="A1194" s="139" t="s">
        <v>2327</v>
      </c>
      <c r="B1194" s="140" t="s">
        <v>2328</v>
      </c>
    </row>
    <row r="1195" spans="1:2" x14ac:dyDescent="0.25">
      <c r="A1195" s="139" t="s">
        <v>1311</v>
      </c>
      <c r="B1195" s="140" t="s">
        <v>1312</v>
      </c>
    </row>
    <row r="1196" spans="1:2" x14ac:dyDescent="0.25">
      <c r="A1196" s="139" t="s">
        <v>1305</v>
      </c>
      <c r="B1196" s="140" t="s">
        <v>1306</v>
      </c>
    </row>
    <row r="1197" spans="1:2" x14ac:dyDescent="0.25">
      <c r="A1197" s="139" t="s">
        <v>1313</v>
      </c>
      <c r="B1197" s="140" t="s">
        <v>1314</v>
      </c>
    </row>
    <row r="1198" spans="1:2" x14ac:dyDescent="0.25">
      <c r="A1198" s="139" t="s">
        <v>1105</v>
      </c>
      <c r="B1198" s="140" t="s">
        <v>1106</v>
      </c>
    </row>
    <row r="1199" spans="1:2" x14ac:dyDescent="0.25">
      <c r="A1199" s="139" t="s">
        <v>837</v>
      </c>
      <c r="B1199" s="140" t="s">
        <v>838</v>
      </c>
    </row>
    <row r="1200" spans="1:2" x14ac:dyDescent="0.25">
      <c r="A1200" s="139" t="s">
        <v>3195</v>
      </c>
      <c r="B1200" s="140" t="s">
        <v>3196</v>
      </c>
    </row>
    <row r="1201" spans="1:2" x14ac:dyDescent="0.25">
      <c r="A1201" s="139" t="s">
        <v>1623</v>
      </c>
      <c r="B1201" s="140" t="s">
        <v>1624</v>
      </c>
    </row>
    <row r="1202" spans="1:2" x14ac:dyDescent="0.25">
      <c r="A1202" s="139" t="s">
        <v>2451</v>
      </c>
      <c r="B1202" s="140" t="s">
        <v>2452</v>
      </c>
    </row>
    <row r="1203" spans="1:2" x14ac:dyDescent="0.25">
      <c r="A1203" s="139" t="s">
        <v>719</v>
      </c>
      <c r="B1203" s="140" t="s">
        <v>720</v>
      </c>
    </row>
    <row r="1204" spans="1:2" x14ac:dyDescent="0.25">
      <c r="A1204" s="139" t="s">
        <v>3109</v>
      </c>
      <c r="B1204" s="140" t="s">
        <v>3110</v>
      </c>
    </row>
    <row r="1205" spans="1:2" x14ac:dyDescent="0.25">
      <c r="A1205" s="139" t="s">
        <v>3181</v>
      </c>
      <c r="B1205" s="140" t="s">
        <v>3182</v>
      </c>
    </row>
    <row r="1206" spans="1:2" x14ac:dyDescent="0.25">
      <c r="A1206" s="139" t="s">
        <v>3511</v>
      </c>
      <c r="B1206" s="140" t="s">
        <v>3512</v>
      </c>
    </row>
    <row r="1207" spans="1:2" x14ac:dyDescent="0.25">
      <c r="A1207" s="139" t="s">
        <v>3483</v>
      </c>
      <c r="B1207" s="140" t="s">
        <v>3484</v>
      </c>
    </row>
    <row r="1208" spans="1:2" x14ac:dyDescent="0.25">
      <c r="A1208" s="139" t="s">
        <v>3369</v>
      </c>
      <c r="B1208" s="140" t="s">
        <v>3370</v>
      </c>
    </row>
    <row r="1209" spans="1:2" x14ac:dyDescent="0.25">
      <c r="A1209" s="139" t="s">
        <v>1811</v>
      </c>
      <c r="B1209" s="140" t="s">
        <v>1812</v>
      </c>
    </row>
    <row r="1210" spans="1:2" x14ac:dyDescent="0.25">
      <c r="A1210" s="139" t="s">
        <v>3515</v>
      </c>
      <c r="B1210" s="140" t="s">
        <v>3516</v>
      </c>
    </row>
    <row r="1211" spans="1:2" x14ac:dyDescent="0.25">
      <c r="A1211" s="139" t="s">
        <v>3519</v>
      </c>
      <c r="B1211" s="140" t="s">
        <v>3520</v>
      </c>
    </row>
    <row r="1212" spans="1:2" x14ac:dyDescent="0.25">
      <c r="A1212" s="139" t="s">
        <v>2269</v>
      </c>
      <c r="B1212" s="140" t="s">
        <v>2270</v>
      </c>
    </row>
    <row r="1213" spans="1:2" x14ac:dyDescent="0.25">
      <c r="A1213" s="139" t="s">
        <v>2343</v>
      </c>
      <c r="B1213" s="140" t="s">
        <v>2344</v>
      </c>
    </row>
    <row r="1214" spans="1:2" x14ac:dyDescent="0.25">
      <c r="A1214" s="139" t="s">
        <v>1837</v>
      </c>
      <c r="B1214" s="140" t="s">
        <v>1838</v>
      </c>
    </row>
    <row r="1215" spans="1:2" x14ac:dyDescent="0.25">
      <c r="A1215" s="139" t="s">
        <v>1333</v>
      </c>
      <c r="B1215" s="140" t="s">
        <v>1334</v>
      </c>
    </row>
    <row r="1216" spans="1:2" x14ac:dyDescent="0.25">
      <c r="A1216" s="139" t="s">
        <v>2741</v>
      </c>
      <c r="B1216" s="140" t="s">
        <v>2742</v>
      </c>
    </row>
    <row r="1217" spans="1:2" x14ac:dyDescent="0.25">
      <c r="A1217" s="139" t="s">
        <v>2739</v>
      </c>
      <c r="B1217" s="140" t="s">
        <v>2740</v>
      </c>
    </row>
    <row r="1218" spans="1:2" x14ac:dyDescent="0.25">
      <c r="A1218" s="139" t="s">
        <v>1181</v>
      </c>
      <c r="B1218" s="140" t="s">
        <v>1182</v>
      </c>
    </row>
    <row r="1219" spans="1:2" x14ac:dyDescent="0.25">
      <c r="A1219" s="139" t="s">
        <v>2125</v>
      </c>
      <c r="B1219" s="140" t="s">
        <v>2126</v>
      </c>
    </row>
    <row r="1220" spans="1:2" x14ac:dyDescent="0.25">
      <c r="A1220" s="139" t="s">
        <v>3165</v>
      </c>
      <c r="B1220" s="140" t="s">
        <v>3166</v>
      </c>
    </row>
    <row r="1221" spans="1:2" x14ac:dyDescent="0.25">
      <c r="A1221" s="139" t="s">
        <v>2805</v>
      </c>
      <c r="B1221" s="140" t="s">
        <v>2806</v>
      </c>
    </row>
    <row r="1222" spans="1:2" x14ac:dyDescent="0.25">
      <c r="A1222" s="139" t="s">
        <v>1713</v>
      </c>
      <c r="B1222" s="140" t="s">
        <v>1714</v>
      </c>
    </row>
    <row r="1223" spans="1:2" x14ac:dyDescent="0.25">
      <c r="A1223" s="139" t="s">
        <v>2591</v>
      </c>
      <c r="B1223" s="140" t="s">
        <v>2592</v>
      </c>
    </row>
    <row r="1224" spans="1:2" x14ac:dyDescent="0.25">
      <c r="A1224" s="139" t="s">
        <v>1201</v>
      </c>
      <c r="B1224" s="140" t="s">
        <v>1202</v>
      </c>
    </row>
    <row r="1225" spans="1:2" x14ac:dyDescent="0.25">
      <c r="A1225" s="139" t="s">
        <v>1253</v>
      </c>
      <c r="B1225" s="140" t="s">
        <v>1254</v>
      </c>
    </row>
    <row r="1226" spans="1:2" x14ac:dyDescent="0.25">
      <c r="A1226" s="139" t="s">
        <v>1217</v>
      </c>
      <c r="B1226" s="140" t="s">
        <v>1218</v>
      </c>
    </row>
    <row r="1227" spans="1:2" x14ac:dyDescent="0.25">
      <c r="A1227" s="139" t="s">
        <v>1219</v>
      </c>
      <c r="B1227" s="140" t="s">
        <v>1220</v>
      </c>
    </row>
    <row r="1228" spans="1:2" x14ac:dyDescent="0.25">
      <c r="A1228" s="139" t="s">
        <v>2815</v>
      </c>
      <c r="B1228" s="140" t="s">
        <v>2816</v>
      </c>
    </row>
    <row r="1229" spans="1:2" x14ac:dyDescent="0.25">
      <c r="A1229" s="141" t="s">
        <v>571</v>
      </c>
      <c r="B1229" s="140" t="s">
        <v>572</v>
      </c>
    </row>
    <row r="1230" spans="1:2" x14ac:dyDescent="0.25">
      <c r="A1230" s="141" t="s">
        <v>643</v>
      </c>
      <c r="B1230" s="140" t="s">
        <v>644</v>
      </c>
    </row>
    <row r="1231" spans="1:2" x14ac:dyDescent="0.25">
      <c r="A1231" s="139" t="s">
        <v>3021</v>
      </c>
      <c r="B1231" s="140" t="s">
        <v>3022</v>
      </c>
    </row>
    <row r="1232" spans="1:2" x14ac:dyDescent="0.25">
      <c r="A1232" s="139" t="s">
        <v>1797</v>
      </c>
      <c r="B1232" s="140" t="s">
        <v>1798</v>
      </c>
    </row>
    <row r="1233" spans="1:2" x14ac:dyDescent="0.25">
      <c r="A1233" s="139" t="s">
        <v>911</v>
      </c>
      <c r="B1233" s="140" t="s">
        <v>912</v>
      </c>
    </row>
    <row r="1234" spans="1:2" x14ac:dyDescent="0.25">
      <c r="A1234" s="139" t="s">
        <v>2127</v>
      </c>
      <c r="B1234" s="140" t="s">
        <v>2128</v>
      </c>
    </row>
    <row r="1235" spans="1:2" x14ac:dyDescent="0.25">
      <c r="A1235" s="141" t="s">
        <v>589</v>
      </c>
      <c r="B1235" s="140" t="s">
        <v>590</v>
      </c>
    </row>
    <row r="1236" spans="1:2" x14ac:dyDescent="0.25">
      <c r="A1236" s="141" t="s">
        <v>591</v>
      </c>
      <c r="B1236" s="140" t="s">
        <v>592</v>
      </c>
    </row>
    <row r="1237" spans="1:2" x14ac:dyDescent="0.25">
      <c r="A1237" s="141" t="s">
        <v>593</v>
      </c>
      <c r="B1237" s="140" t="s">
        <v>594</v>
      </c>
    </row>
    <row r="1238" spans="1:2" x14ac:dyDescent="0.25">
      <c r="A1238" s="139" t="s">
        <v>1353</v>
      </c>
      <c r="B1238" s="140" t="s">
        <v>1354</v>
      </c>
    </row>
    <row r="1239" spans="1:2" x14ac:dyDescent="0.25">
      <c r="A1239" s="139" t="s">
        <v>2703</v>
      </c>
      <c r="B1239" s="140" t="s">
        <v>2704</v>
      </c>
    </row>
    <row r="1240" spans="1:2" x14ac:dyDescent="0.25">
      <c r="A1240" s="139" t="s">
        <v>2943</v>
      </c>
      <c r="B1240" s="140" t="s">
        <v>2944</v>
      </c>
    </row>
    <row r="1241" spans="1:2" x14ac:dyDescent="0.25">
      <c r="A1241" s="139" t="s">
        <v>2435</v>
      </c>
      <c r="B1241" s="140" t="s">
        <v>2436</v>
      </c>
    </row>
    <row r="1242" spans="1:2" x14ac:dyDescent="0.25">
      <c r="A1242" s="141" t="s">
        <v>613</v>
      </c>
      <c r="B1242" s="140" t="s">
        <v>614</v>
      </c>
    </row>
    <row r="1243" spans="1:2" x14ac:dyDescent="0.25">
      <c r="A1243" s="139" t="s">
        <v>3537</v>
      </c>
      <c r="B1243" s="140" t="s">
        <v>3538</v>
      </c>
    </row>
    <row r="1244" spans="1:2" x14ac:dyDescent="0.25">
      <c r="A1244" s="139" t="s">
        <v>1813</v>
      </c>
      <c r="B1244" s="140" t="s">
        <v>1814</v>
      </c>
    </row>
    <row r="1245" spans="1:2" x14ac:dyDescent="0.25">
      <c r="A1245" s="139" t="s">
        <v>3601</v>
      </c>
      <c r="B1245" s="140" t="s">
        <v>3602</v>
      </c>
    </row>
    <row r="1246" spans="1:2" x14ac:dyDescent="0.25">
      <c r="A1246" s="139" t="s">
        <v>931</v>
      </c>
      <c r="B1246" s="140" t="s">
        <v>932</v>
      </c>
    </row>
    <row r="1247" spans="1:2" x14ac:dyDescent="0.25">
      <c r="A1247" s="139" t="s">
        <v>2979</v>
      </c>
      <c r="B1247" s="140" t="s">
        <v>2980</v>
      </c>
    </row>
    <row r="1248" spans="1:2" x14ac:dyDescent="0.25">
      <c r="A1248" s="139" t="s">
        <v>1757</v>
      </c>
      <c r="B1248" s="140" t="s">
        <v>1758</v>
      </c>
    </row>
    <row r="1249" spans="1:2" x14ac:dyDescent="0.25">
      <c r="A1249" s="139" t="s">
        <v>2325</v>
      </c>
      <c r="B1249" s="140" t="s">
        <v>2326</v>
      </c>
    </row>
    <row r="1250" spans="1:2" x14ac:dyDescent="0.25">
      <c r="A1250" s="139" t="s">
        <v>2717</v>
      </c>
      <c r="B1250" s="140" t="s">
        <v>2718</v>
      </c>
    </row>
    <row r="1251" spans="1:2" x14ac:dyDescent="0.25">
      <c r="A1251" s="139" t="s">
        <v>2989</v>
      </c>
      <c r="B1251" s="140" t="s">
        <v>2990</v>
      </c>
    </row>
    <row r="1252" spans="1:2" x14ac:dyDescent="0.25">
      <c r="A1252" s="139" t="s">
        <v>3023</v>
      </c>
      <c r="B1252" s="140" t="s">
        <v>3024</v>
      </c>
    </row>
    <row r="1253" spans="1:2" x14ac:dyDescent="0.25">
      <c r="A1253" s="139" t="s">
        <v>3155</v>
      </c>
      <c r="B1253" s="140" t="s">
        <v>3156</v>
      </c>
    </row>
    <row r="1254" spans="1:2" x14ac:dyDescent="0.25">
      <c r="A1254" s="139" t="s">
        <v>3199</v>
      </c>
      <c r="B1254" s="140" t="s">
        <v>3200</v>
      </c>
    </row>
    <row r="1255" spans="1:2" x14ac:dyDescent="0.25">
      <c r="A1255" s="139" t="s">
        <v>3539</v>
      </c>
      <c r="B1255" s="140" t="s">
        <v>3540</v>
      </c>
    </row>
    <row r="1256" spans="1:2" x14ac:dyDescent="0.25">
      <c r="A1256" s="139" t="s">
        <v>723</v>
      </c>
      <c r="B1256" s="140" t="s">
        <v>724</v>
      </c>
    </row>
    <row r="1257" spans="1:2" x14ac:dyDescent="0.25">
      <c r="A1257" s="139" t="s">
        <v>2165</v>
      </c>
      <c r="B1257" s="140" t="s">
        <v>2166</v>
      </c>
    </row>
    <row r="1258" spans="1:2" x14ac:dyDescent="0.25">
      <c r="A1258" s="139" t="s">
        <v>1165</v>
      </c>
      <c r="B1258" s="140" t="s">
        <v>1166</v>
      </c>
    </row>
    <row r="1259" spans="1:2" x14ac:dyDescent="0.25">
      <c r="A1259" s="139" t="s">
        <v>1163</v>
      </c>
      <c r="B1259" s="140" t="s">
        <v>1164</v>
      </c>
    </row>
    <row r="1260" spans="1:2" x14ac:dyDescent="0.25">
      <c r="A1260" s="139" t="s">
        <v>3345</v>
      </c>
      <c r="B1260" s="140" t="s">
        <v>3346</v>
      </c>
    </row>
    <row r="1261" spans="1:2" x14ac:dyDescent="0.25">
      <c r="A1261" s="139" t="s">
        <v>2715</v>
      </c>
      <c r="B1261" s="140" t="s">
        <v>2716</v>
      </c>
    </row>
    <row r="1262" spans="1:2" x14ac:dyDescent="0.25">
      <c r="A1262" s="139" t="s">
        <v>3431</v>
      </c>
      <c r="B1262" s="140" t="s">
        <v>3432</v>
      </c>
    </row>
    <row r="1263" spans="1:2" x14ac:dyDescent="0.25">
      <c r="A1263" s="139" t="s">
        <v>1953</v>
      </c>
      <c r="B1263" s="140" t="s">
        <v>1954</v>
      </c>
    </row>
    <row r="1264" spans="1:2" x14ac:dyDescent="0.25">
      <c r="A1264" s="139" t="s">
        <v>2143</v>
      </c>
      <c r="B1264" s="140" t="s">
        <v>2144</v>
      </c>
    </row>
    <row r="1265" spans="1:2" x14ac:dyDescent="0.25">
      <c r="A1265" s="139" t="s">
        <v>2109</v>
      </c>
      <c r="B1265" s="140" t="s">
        <v>2110</v>
      </c>
    </row>
    <row r="1266" spans="1:2" x14ac:dyDescent="0.25">
      <c r="A1266" s="139" t="s">
        <v>3221</v>
      </c>
      <c r="B1266" s="140" t="s">
        <v>3222</v>
      </c>
    </row>
    <row r="1267" spans="1:2" x14ac:dyDescent="0.25">
      <c r="A1267" s="139" t="s">
        <v>3049</v>
      </c>
      <c r="B1267" s="140" t="s">
        <v>3050</v>
      </c>
    </row>
    <row r="1268" spans="1:2" x14ac:dyDescent="0.25">
      <c r="A1268" s="139" t="s">
        <v>1701</v>
      </c>
      <c r="B1268" s="140" t="s">
        <v>1702</v>
      </c>
    </row>
    <row r="1269" spans="1:2" x14ac:dyDescent="0.25">
      <c r="A1269" s="139" t="s">
        <v>3135</v>
      </c>
      <c r="B1269" s="140" t="s">
        <v>3136</v>
      </c>
    </row>
    <row r="1270" spans="1:2" x14ac:dyDescent="0.25">
      <c r="A1270" s="139" t="s">
        <v>2527</v>
      </c>
      <c r="B1270" s="140" t="s">
        <v>2528</v>
      </c>
    </row>
    <row r="1271" spans="1:2" x14ac:dyDescent="0.25">
      <c r="A1271" s="139" t="s">
        <v>1827</v>
      </c>
      <c r="B1271" s="140" t="s">
        <v>1828</v>
      </c>
    </row>
    <row r="1272" spans="1:2" x14ac:dyDescent="0.25">
      <c r="A1272" s="139" t="s">
        <v>2537</v>
      </c>
      <c r="B1272" s="140" t="s">
        <v>2538</v>
      </c>
    </row>
    <row r="1273" spans="1:2" x14ac:dyDescent="0.25">
      <c r="A1273" s="139" t="s">
        <v>3193</v>
      </c>
      <c r="B1273" s="140" t="s">
        <v>3194</v>
      </c>
    </row>
    <row r="1274" spans="1:2" x14ac:dyDescent="0.25">
      <c r="A1274" s="139" t="s">
        <v>1671</v>
      </c>
      <c r="B1274" s="140" t="s">
        <v>1672</v>
      </c>
    </row>
    <row r="1275" spans="1:2" x14ac:dyDescent="0.25">
      <c r="A1275" s="139" t="s">
        <v>2945</v>
      </c>
      <c r="B1275" s="140" t="s">
        <v>2946</v>
      </c>
    </row>
    <row r="1276" spans="1:2" x14ac:dyDescent="0.25">
      <c r="A1276" s="139" t="s">
        <v>1161</v>
      </c>
      <c r="B1276" s="140" t="s">
        <v>1162</v>
      </c>
    </row>
    <row r="1277" spans="1:2" x14ac:dyDescent="0.25">
      <c r="A1277" s="139" t="s">
        <v>1221</v>
      </c>
      <c r="B1277" s="140" t="s">
        <v>1222</v>
      </c>
    </row>
    <row r="1278" spans="1:2" x14ac:dyDescent="0.25">
      <c r="A1278" s="139" t="s">
        <v>1263</v>
      </c>
      <c r="B1278" s="140" t="s">
        <v>1264</v>
      </c>
    </row>
    <row r="1279" spans="1:2" x14ac:dyDescent="0.25">
      <c r="A1279" s="139" t="s">
        <v>893</v>
      </c>
      <c r="B1279" s="140" t="s">
        <v>894</v>
      </c>
    </row>
    <row r="1280" spans="1:2" x14ac:dyDescent="0.25">
      <c r="A1280" s="139" t="s">
        <v>2057</v>
      </c>
      <c r="B1280" s="140" t="s">
        <v>2058</v>
      </c>
    </row>
    <row r="1281" spans="1:2" x14ac:dyDescent="0.25">
      <c r="A1281" s="139" t="s">
        <v>3167</v>
      </c>
      <c r="B1281" s="140" t="s">
        <v>3168</v>
      </c>
    </row>
    <row r="1282" spans="1:2" x14ac:dyDescent="0.25">
      <c r="A1282" s="139" t="s">
        <v>869</v>
      </c>
      <c r="B1282" s="140" t="s">
        <v>870</v>
      </c>
    </row>
    <row r="1283" spans="1:2" x14ac:dyDescent="0.25">
      <c r="A1283" s="139" t="s">
        <v>881</v>
      </c>
      <c r="B1283" s="140" t="s">
        <v>882</v>
      </c>
    </row>
    <row r="1284" spans="1:2" x14ac:dyDescent="0.25">
      <c r="A1284" s="141" t="s">
        <v>587</v>
      </c>
      <c r="B1284" s="140" t="s">
        <v>588</v>
      </c>
    </row>
    <row r="1285" spans="1:2" x14ac:dyDescent="0.25">
      <c r="A1285" s="139" t="s">
        <v>3321</v>
      </c>
      <c r="B1285" s="140" t="s">
        <v>3322</v>
      </c>
    </row>
    <row r="1286" spans="1:2" x14ac:dyDescent="0.25">
      <c r="A1286" s="139" t="s">
        <v>2345</v>
      </c>
      <c r="B1286" s="140" t="s">
        <v>2346</v>
      </c>
    </row>
    <row r="1287" spans="1:2" x14ac:dyDescent="0.25">
      <c r="A1287" s="139" t="s">
        <v>2347</v>
      </c>
      <c r="B1287" s="140" t="s">
        <v>2348</v>
      </c>
    </row>
    <row r="1288" spans="1:2" x14ac:dyDescent="0.25">
      <c r="A1288" s="139" t="s">
        <v>2947</v>
      </c>
      <c r="B1288" s="140" t="s">
        <v>2948</v>
      </c>
    </row>
    <row r="1289" spans="1:2" x14ac:dyDescent="0.25">
      <c r="A1289" s="139" t="s">
        <v>1523</v>
      </c>
      <c r="B1289" s="140" t="s">
        <v>1524</v>
      </c>
    </row>
    <row r="1290" spans="1:2" x14ac:dyDescent="0.25">
      <c r="A1290" s="139" t="s">
        <v>2445</v>
      </c>
      <c r="B1290" s="140" t="s">
        <v>2446</v>
      </c>
    </row>
    <row r="1291" spans="1:2" x14ac:dyDescent="0.25">
      <c r="A1291" s="139" t="s">
        <v>2461</v>
      </c>
      <c r="B1291" s="140" t="s">
        <v>2462</v>
      </c>
    </row>
    <row r="1292" spans="1:2" x14ac:dyDescent="0.25">
      <c r="A1292" s="139" t="s">
        <v>2455</v>
      </c>
      <c r="B1292" s="140" t="s">
        <v>2456</v>
      </c>
    </row>
    <row r="1293" spans="1:2" x14ac:dyDescent="0.25">
      <c r="A1293" s="139" t="s">
        <v>3391</v>
      </c>
      <c r="B1293" s="140" t="s">
        <v>3392</v>
      </c>
    </row>
    <row r="1294" spans="1:2" x14ac:dyDescent="0.25">
      <c r="A1294" s="139" t="s">
        <v>1321</v>
      </c>
      <c r="B1294" s="140" t="s">
        <v>1322</v>
      </c>
    </row>
    <row r="1295" spans="1:2" x14ac:dyDescent="0.25">
      <c r="A1295" s="139" t="s">
        <v>2391</v>
      </c>
      <c r="B1295" s="140" t="s">
        <v>2392</v>
      </c>
    </row>
    <row r="1296" spans="1:2" x14ac:dyDescent="0.25">
      <c r="A1296" s="139" t="s">
        <v>1929</v>
      </c>
      <c r="B1296" s="140" t="s">
        <v>1930</v>
      </c>
    </row>
    <row r="1297" spans="1:2" x14ac:dyDescent="0.25">
      <c r="A1297" s="139" t="s">
        <v>1919</v>
      </c>
      <c r="B1297" s="140" t="s">
        <v>1920</v>
      </c>
    </row>
    <row r="1298" spans="1:2" x14ac:dyDescent="0.25">
      <c r="A1298" s="139" t="s">
        <v>1867</v>
      </c>
      <c r="B1298" s="140" t="s">
        <v>1868</v>
      </c>
    </row>
    <row r="1299" spans="1:2" x14ac:dyDescent="0.25">
      <c r="A1299" s="139" t="s">
        <v>1367</v>
      </c>
      <c r="B1299" s="140" t="s">
        <v>1368</v>
      </c>
    </row>
    <row r="1300" spans="1:2" x14ac:dyDescent="0.25">
      <c r="A1300" s="139" t="s">
        <v>3283</v>
      </c>
      <c r="B1300" s="140" t="s">
        <v>3284</v>
      </c>
    </row>
    <row r="1301" spans="1:2" x14ac:dyDescent="0.25">
      <c r="A1301" s="139" t="s">
        <v>2431</v>
      </c>
      <c r="B1301" s="140" t="s">
        <v>2432</v>
      </c>
    </row>
    <row r="1302" spans="1:2" x14ac:dyDescent="0.25">
      <c r="A1302" s="139" t="s">
        <v>2413</v>
      </c>
      <c r="B1302" s="140" t="s">
        <v>2414</v>
      </c>
    </row>
    <row r="1303" spans="1:2" x14ac:dyDescent="0.25">
      <c r="A1303" s="139" t="s">
        <v>1931</v>
      </c>
      <c r="B1303" s="140" t="s">
        <v>1932</v>
      </c>
    </row>
    <row r="1304" spans="1:2" x14ac:dyDescent="0.25">
      <c r="A1304" s="139" t="s">
        <v>2645</v>
      </c>
      <c r="B1304" s="140" t="s">
        <v>2646</v>
      </c>
    </row>
    <row r="1305" spans="1:2" x14ac:dyDescent="0.25">
      <c r="A1305" s="139" t="s">
        <v>1231</v>
      </c>
      <c r="B1305" s="140" t="s">
        <v>1232</v>
      </c>
    </row>
    <row r="1306" spans="1:2" x14ac:dyDescent="0.25">
      <c r="A1306" s="139" t="s">
        <v>1895</v>
      </c>
      <c r="B1306" s="140" t="s">
        <v>1896</v>
      </c>
    </row>
    <row r="1307" spans="1:2" x14ac:dyDescent="0.25">
      <c r="A1307" s="139" t="s">
        <v>1767</v>
      </c>
      <c r="B1307" s="140" t="s">
        <v>1768</v>
      </c>
    </row>
    <row r="1308" spans="1:2" x14ac:dyDescent="0.25">
      <c r="A1308" s="139" t="s">
        <v>1761</v>
      </c>
      <c r="B1308" s="140" t="s">
        <v>1762</v>
      </c>
    </row>
    <row r="1309" spans="1:2" x14ac:dyDescent="0.25">
      <c r="A1309" s="139" t="s">
        <v>1063</v>
      </c>
      <c r="B1309" s="140" t="s">
        <v>1064</v>
      </c>
    </row>
    <row r="1310" spans="1:2" x14ac:dyDescent="0.25">
      <c r="A1310" s="139" t="s">
        <v>2267</v>
      </c>
      <c r="B1310" s="140" t="s">
        <v>2268</v>
      </c>
    </row>
    <row r="1311" spans="1:2" x14ac:dyDescent="0.25">
      <c r="A1311" s="139" t="s">
        <v>2589</v>
      </c>
      <c r="B1311" s="140" t="s">
        <v>2590</v>
      </c>
    </row>
    <row r="1312" spans="1:2" x14ac:dyDescent="0.25">
      <c r="A1312" s="139" t="s">
        <v>737</v>
      </c>
      <c r="B1312" s="140" t="s">
        <v>738</v>
      </c>
    </row>
    <row r="1313" spans="1:2" x14ac:dyDescent="0.25">
      <c r="A1313" s="139" t="s">
        <v>3255</v>
      </c>
      <c r="B1313" s="140" t="s">
        <v>3256</v>
      </c>
    </row>
    <row r="1314" spans="1:2" x14ac:dyDescent="0.25">
      <c r="A1314" s="139" t="s">
        <v>2191</v>
      </c>
      <c r="B1314" s="140" t="s">
        <v>2192</v>
      </c>
    </row>
    <row r="1315" spans="1:2" x14ac:dyDescent="0.25">
      <c r="A1315" s="139" t="s">
        <v>3445</v>
      </c>
      <c r="B1315" s="140" t="s">
        <v>3446</v>
      </c>
    </row>
    <row r="1316" spans="1:2" x14ac:dyDescent="0.25">
      <c r="A1316" s="139" t="s">
        <v>3323</v>
      </c>
      <c r="B1316" s="140" t="s">
        <v>3324</v>
      </c>
    </row>
    <row r="1317" spans="1:2" x14ac:dyDescent="0.25">
      <c r="A1317" s="139" t="s">
        <v>1513</v>
      </c>
      <c r="B1317" s="140" t="s">
        <v>1514</v>
      </c>
    </row>
    <row r="1318" spans="1:2" x14ac:dyDescent="0.25">
      <c r="A1318" s="139" t="s">
        <v>3413</v>
      </c>
      <c r="B1318" s="140" t="s">
        <v>3414</v>
      </c>
    </row>
    <row r="1319" spans="1:2" x14ac:dyDescent="0.25">
      <c r="A1319" s="139" t="s">
        <v>3523</v>
      </c>
      <c r="B1319" s="140" t="s">
        <v>3524</v>
      </c>
    </row>
    <row r="1320" spans="1:2" x14ac:dyDescent="0.25">
      <c r="A1320" s="139" t="s">
        <v>2707</v>
      </c>
      <c r="B1320" s="140" t="s">
        <v>2708</v>
      </c>
    </row>
    <row r="1321" spans="1:2" x14ac:dyDescent="0.25">
      <c r="A1321" s="139" t="s">
        <v>2387</v>
      </c>
      <c r="B1321" s="140" t="s">
        <v>2388</v>
      </c>
    </row>
    <row r="1322" spans="1:2" x14ac:dyDescent="0.25">
      <c r="A1322" s="139" t="s">
        <v>1945</v>
      </c>
      <c r="B1322" s="140" t="s">
        <v>1946</v>
      </c>
    </row>
    <row r="1323" spans="1:2" x14ac:dyDescent="0.25">
      <c r="A1323" s="139" t="s">
        <v>2407</v>
      </c>
      <c r="B1323" s="140" t="s">
        <v>2408</v>
      </c>
    </row>
    <row r="1324" spans="1:2" x14ac:dyDescent="0.25">
      <c r="A1324" s="139" t="s">
        <v>2949</v>
      </c>
      <c r="B1324" s="140" t="s">
        <v>2950</v>
      </c>
    </row>
    <row r="1325" spans="1:2" x14ac:dyDescent="0.25">
      <c r="A1325" s="139" t="s">
        <v>2403</v>
      </c>
      <c r="B1325" s="140" t="s">
        <v>2404</v>
      </c>
    </row>
    <row r="1326" spans="1:2" x14ac:dyDescent="0.25">
      <c r="A1326" s="139" t="s">
        <v>1337</v>
      </c>
      <c r="B1326" s="140" t="s">
        <v>1338</v>
      </c>
    </row>
    <row r="1327" spans="1:2" x14ac:dyDescent="0.25">
      <c r="A1327" s="139" t="s">
        <v>3465</v>
      </c>
      <c r="B1327" s="140" t="s">
        <v>3466</v>
      </c>
    </row>
    <row r="1328" spans="1:2" x14ac:dyDescent="0.25">
      <c r="A1328" s="139" t="s">
        <v>3065</v>
      </c>
      <c r="B1328" s="140" t="s">
        <v>3066</v>
      </c>
    </row>
    <row r="1329" spans="1:2" x14ac:dyDescent="0.25">
      <c r="A1329" s="139" t="s">
        <v>1215</v>
      </c>
      <c r="B1329" s="140" t="s">
        <v>1216</v>
      </c>
    </row>
    <row r="1330" spans="1:2" x14ac:dyDescent="0.25">
      <c r="A1330" s="139" t="s">
        <v>1909</v>
      </c>
      <c r="B1330" s="140" t="s">
        <v>1910</v>
      </c>
    </row>
    <row r="1331" spans="1:2" x14ac:dyDescent="0.25">
      <c r="A1331" s="139" t="s">
        <v>1261</v>
      </c>
      <c r="B1331" s="140" t="s">
        <v>1262</v>
      </c>
    </row>
    <row r="1332" spans="1:2" x14ac:dyDescent="0.25">
      <c r="A1332" s="139" t="s">
        <v>1323</v>
      </c>
      <c r="B1332" s="140" t="s">
        <v>1324</v>
      </c>
    </row>
    <row r="1333" spans="1:2" x14ac:dyDescent="0.25">
      <c r="A1333" s="139" t="s">
        <v>2003</v>
      </c>
      <c r="B1333" s="140" t="s">
        <v>2004</v>
      </c>
    </row>
    <row r="1334" spans="1:2" x14ac:dyDescent="0.25">
      <c r="A1334" s="139" t="s">
        <v>1171</v>
      </c>
      <c r="B1334" s="140" t="s">
        <v>1172</v>
      </c>
    </row>
    <row r="1335" spans="1:2" x14ac:dyDescent="0.25">
      <c r="A1335" s="139" t="s">
        <v>1175</v>
      </c>
      <c r="B1335" s="140" t="s">
        <v>1176</v>
      </c>
    </row>
    <row r="1336" spans="1:2" x14ac:dyDescent="0.25">
      <c r="A1336" s="139" t="s">
        <v>1315</v>
      </c>
      <c r="B1336" s="140" t="s">
        <v>1316</v>
      </c>
    </row>
    <row r="1337" spans="1:2" x14ac:dyDescent="0.25">
      <c r="A1337" s="139" t="s">
        <v>1319</v>
      </c>
      <c r="B1337" s="140" t="s">
        <v>1320</v>
      </c>
    </row>
    <row r="1338" spans="1:2" x14ac:dyDescent="0.25">
      <c r="A1338" s="139" t="s">
        <v>1587</v>
      </c>
      <c r="B1338" s="140" t="s">
        <v>1588</v>
      </c>
    </row>
    <row r="1339" spans="1:2" x14ac:dyDescent="0.25">
      <c r="A1339" s="139" t="s">
        <v>1589</v>
      </c>
      <c r="B1339" s="140" t="s">
        <v>1590</v>
      </c>
    </row>
    <row r="1340" spans="1:2" x14ac:dyDescent="0.25">
      <c r="A1340" s="139" t="s">
        <v>1585</v>
      </c>
      <c r="B1340" s="140" t="s">
        <v>1586</v>
      </c>
    </row>
    <row r="1341" spans="1:2" x14ac:dyDescent="0.25">
      <c r="A1341" s="139" t="s">
        <v>1591</v>
      </c>
      <c r="B1341" s="140" t="s">
        <v>1592</v>
      </c>
    </row>
    <row r="1342" spans="1:2" x14ac:dyDescent="0.25">
      <c r="A1342" s="139" t="s">
        <v>1547</v>
      </c>
      <c r="B1342" s="140" t="s">
        <v>1548</v>
      </c>
    </row>
    <row r="1343" spans="1:2" x14ac:dyDescent="0.25">
      <c r="A1343" s="139" t="s">
        <v>3225</v>
      </c>
      <c r="B1343" s="140" t="s">
        <v>3226</v>
      </c>
    </row>
    <row r="1344" spans="1:2" x14ac:dyDescent="0.25">
      <c r="A1344" s="139" t="s">
        <v>2427</v>
      </c>
      <c r="B1344" s="140" t="s">
        <v>2428</v>
      </c>
    </row>
    <row r="1345" spans="1:2" x14ac:dyDescent="0.25">
      <c r="A1345" s="139" t="s">
        <v>2441</v>
      </c>
      <c r="B1345" s="140" t="s">
        <v>2442</v>
      </c>
    </row>
    <row r="1346" spans="1:2" x14ac:dyDescent="0.25">
      <c r="A1346" s="139" t="s">
        <v>1933</v>
      </c>
      <c r="B1346" s="140" t="s">
        <v>1934</v>
      </c>
    </row>
    <row r="1347" spans="1:2" x14ac:dyDescent="0.25">
      <c r="A1347" s="139" t="s">
        <v>2503</v>
      </c>
      <c r="B1347" s="140" t="s">
        <v>2504</v>
      </c>
    </row>
    <row r="1348" spans="1:2" x14ac:dyDescent="0.25">
      <c r="A1348" s="139" t="s">
        <v>2485</v>
      </c>
      <c r="B1348" s="140" t="s">
        <v>2486</v>
      </c>
    </row>
    <row r="1349" spans="1:2" x14ac:dyDescent="0.25">
      <c r="A1349" s="139" t="s">
        <v>1935</v>
      </c>
      <c r="B1349" s="140" t="s">
        <v>1936</v>
      </c>
    </row>
    <row r="1350" spans="1:2" x14ac:dyDescent="0.25">
      <c r="A1350" s="139" t="s">
        <v>1969</v>
      </c>
      <c r="B1350" s="140" t="s">
        <v>1970</v>
      </c>
    </row>
    <row r="1351" spans="1:2" x14ac:dyDescent="0.25">
      <c r="A1351" s="139" t="s">
        <v>2453</v>
      </c>
      <c r="B1351" s="140" t="s">
        <v>2454</v>
      </c>
    </row>
    <row r="1352" spans="1:2" x14ac:dyDescent="0.25">
      <c r="A1352" s="139" t="s">
        <v>2179</v>
      </c>
      <c r="B1352" s="140" t="s">
        <v>2180</v>
      </c>
    </row>
    <row r="1353" spans="1:2" x14ac:dyDescent="0.25">
      <c r="A1353" s="139" t="s">
        <v>2595</v>
      </c>
      <c r="B1353" s="140" t="s">
        <v>2596</v>
      </c>
    </row>
    <row r="1354" spans="1:2" x14ac:dyDescent="0.25">
      <c r="A1354" s="139" t="s">
        <v>2627</v>
      </c>
      <c r="B1354" s="140" t="s">
        <v>2628</v>
      </c>
    </row>
    <row r="1355" spans="1:2" x14ac:dyDescent="0.25">
      <c r="A1355" s="139" t="s">
        <v>3325</v>
      </c>
      <c r="B1355" s="140" t="s">
        <v>3326</v>
      </c>
    </row>
    <row r="1356" spans="1:2" x14ac:dyDescent="0.25">
      <c r="A1356" s="139" t="s">
        <v>3575</v>
      </c>
      <c r="B1356" s="140" t="s">
        <v>3576</v>
      </c>
    </row>
    <row r="1357" spans="1:2" x14ac:dyDescent="0.25">
      <c r="A1357" s="139" t="s">
        <v>2315</v>
      </c>
      <c r="B1357" s="140" t="s">
        <v>2316</v>
      </c>
    </row>
    <row r="1358" spans="1:2" x14ac:dyDescent="0.25">
      <c r="A1358" s="139" t="s">
        <v>2181</v>
      </c>
      <c r="B1358" s="140" t="s">
        <v>2182</v>
      </c>
    </row>
    <row r="1359" spans="1:2" x14ac:dyDescent="0.25">
      <c r="A1359" s="139" t="s">
        <v>3245</v>
      </c>
      <c r="B1359" s="140" t="s">
        <v>3246</v>
      </c>
    </row>
    <row r="1360" spans="1:2" x14ac:dyDescent="0.25">
      <c r="A1360" s="139" t="s">
        <v>2021</v>
      </c>
      <c r="B1360" s="140" t="s">
        <v>2022</v>
      </c>
    </row>
    <row r="1361" spans="1:2" x14ac:dyDescent="0.25">
      <c r="A1361" s="139" t="s">
        <v>2951</v>
      </c>
      <c r="B1361" s="140" t="s">
        <v>2952</v>
      </c>
    </row>
    <row r="1362" spans="1:2" x14ac:dyDescent="0.25">
      <c r="A1362" s="139" t="s">
        <v>2553</v>
      </c>
      <c r="B1362" s="140" t="s">
        <v>2554</v>
      </c>
    </row>
    <row r="1363" spans="1:2" x14ac:dyDescent="0.25">
      <c r="A1363" s="139" t="s">
        <v>1363</v>
      </c>
      <c r="B1363" s="140" t="s">
        <v>1364</v>
      </c>
    </row>
    <row r="1364" spans="1:2" x14ac:dyDescent="0.25">
      <c r="A1364" s="139" t="s">
        <v>3029</v>
      </c>
      <c r="B1364" s="140" t="s">
        <v>3030</v>
      </c>
    </row>
    <row r="1365" spans="1:2" x14ac:dyDescent="0.25">
      <c r="A1365" s="139" t="s">
        <v>2555</v>
      </c>
      <c r="B1365" s="140" t="s">
        <v>2556</v>
      </c>
    </row>
    <row r="1366" spans="1:2" x14ac:dyDescent="0.25">
      <c r="A1366" s="139" t="s">
        <v>1049</v>
      </c>
      <c r="B1366" s="140" t="s">
        <v>1050</v>
      </c>
    </row>
    <row r="1367" spans="1:2" x14ac:dyDescent="0.25">
      <c r="A1367" s="139" t="s">
        <v>1053</v>
      </c>
      <c r="B1367" s="140" t="s">
        <v>1054</v>
      </c>
    </row>
    <row r="1368" spans="1:2" x14ac:dyDescent="0.25">
      <c r="A1368" s="139" t="s">
        <v>3171</v>
      </c>
      <c r="B1368" s="140" t="s">
        <v>3172</v>
      </c>
    </row>
    <row r="1369" spans="1:2" x14ac:dyDescent="0.25">
      <c r="A1369" s="139" t="s">
        <v>3587</v>
      </c>
      <c r="B1369" s="140" t="s">
        <v>3588</v>
      </c>
    </row>
    <row r="1370" spans="1:2" x14ac:dyDescent="0.25">
      <c r="A1370" s="139" t="s">
        <v>2295</v>
      </c>
      <c r="B1370" s="140" t="s">
        <v>2296</v>
      </c>
    </row>
    <row r="1371" spans="1:2" x14ac:dyDescent="0.25">
      <c r="A1371" s="139" t="s">
        <v>1597</v>
      </c>
      <c r="B1371" s="140" t="s">
        <v>1598</v>
      </c>
    </row>
    <row r="1372" spans="1:2" x14ac:dyDescent="0.25">
      <c r="A1372" s="139" t="s">
        <v>785</v>
      </c>
      <c r="B1372" s="140" t="s">
        <v>786</v>
      </c>
    </row>
    <row r="1373" spans="1:2" x14ac:dyDescent="0.25">
      <c r="A1373" s="139" t="s">
        <v>1779</v>
      </c>
      <c r="B1373" s="140" t="s">
        <v>1780</v>
      </c>
    </row>
    <row r="1374" spans="1:2" x14ac:dyDescent="0.25">
      <c r="A1374" s="139" t="s">
        <v>1769</v>
      </c>
      <c r="B1374" s="140" t="s">
        <v>1770</v>
      </c>
    </row>
    <row r="1375" spans="1:2" x14ac:dyDescent="0.25">
      <c r="A1375" s="139" t="s">
        <v>733</v>
      </c>
      <c r="B1375" s="140" t="s">
        <v>734</v>
      </c>
    </row>
    <row r="1376" spans="1:2" x14ac:dyDescent="0.25">
      <c r="A1376" s="139" t="s">
        <v>2841</v>
      </c>
      <c r="B1376" s="140" t="s">
        <v>2842</v>
      </c>
    </row>
    <row r="1377" spans="1:2" x14ac:dyDescent="0.25">
      <c r="A1377" s="139" t="s">
        <v>2843</v>
      </c>
      <c r="B1377" s="140" t="s">
        <v>2844</v>
      </c>
    </row>
    <row r="1378" spans="1:2" x14ac:dyDescent="0.25">
      <c r="A1378" s="139" t="s">
        <v>2059</v>
      </c>
      <c r="B1378" s="140" t="s">
        <v>2060</v>
      </c>
    </row>
    <row r="1379" spans="1:2" x14ac:dyDescent="0.25">
      <c r="A1379" s="139" t="s">
        <v>845</v>
      </c>
      <c r="B1379" s="140" t="s">
        <v>846</v>
      </c>
    </row>
    <row r="1380" spans="1:2" x14ac:dyDescent="0.25">
      <c r="A1380" s="139" t="s">
        <v>1475</v>
      </c>
      <c r="B1380" s="140" t="s">
        <v>1476</v>
      </c>
    </row>
    <row r="1381" spans="1:2" x14ac:dyDescent="0.25">
      <c r="A1381" s="139" t="s">
        <v>1415</v>
      </c>
      <c r="B1381" s="140" t="s">
        <v>1416</v>
      </c>
    </row>
    <row r="1382" spans="1:2" x14ac:dyDescent="0.25">
      <c r="A1382" s="139" t="s">
        <v>2569</v>
      </c>
      <c r="B1382" s="140" t="s">
        <v>2570</v>
      </c>
    </row>
    <row r="1383" spans="1:2" x14ac:dyDescent="0.25">
      <c r="A1383" s="139" t="s">
        <v>2421</v>
      </c>
      <c r="B1383" s="140" t="s">
        <v>2422</v>
      </c>
    </row>
    <row r="1384" spans="1:2" x14ac:dyDescent="0.25">
      <c r="A1384" s="139" t="s">
        <v>1437</v>
      </c>
      <c r="B1384" s="140" t="s">
        <v>1438</v>
      </c>
    </row>
    <row r="1385" spans="1:2" x14ac:dyDescent="0.25">
      <c r="A1385" s="139" t="s">
        <v>1605</v>
      </c>
      <c r="B1385" s="140" t="s">
        <v>1606</v>
      </c>
    </row>
    <row r="1386" spans="1:2" x14ac:dyDescent="0.25">
      <c r="A1386" s="139" t="s">
        <v>833</v>
      </c>
      <c r="B1386" s="140" t="s">
        <v>834</v>
      </c>
    </row>
    <row r="1387" spans="1:2" x14ac:dyDescent="0.25">
      <c r="A1387" s="139" t="s">
        <v>2539</v>
      </c>
      <c r="B1387" s="140" t="s">
        <v>2540</v>
      </c>
    </row>
    <row r="1388" spans="1:2" x14ac:dyDescent="0.25">
      <c r="A1388" s="139" t="s">
        <v>2437</v>
      </c>
      <c r="B1388" s="140" t="s">
        <v>2438</v>
      </c>
    </row>
    <row r="1389" spans="1:2" x14ac:dyDescent="0.25">
      <c r="A1389" s="139" t="s">
        <v>1855</v>
      </c>
      <c r="B1389" s="140" t="s">
        <v>1856</v>
      </c>
    </row>
    <row r="1390" spans="1:2" x14ac:dyDescent="0.25">
      <c r="A1390" s="139" t="s">
        <v>1407</v>
      </c>
      <c r="B1390" s="140" t="s">
        <v>1408</v>
      </c>
    </row>
    <row r="1391" spans="1:2" x14ac:dyDescent="0.25">
      <c r="A1391" s="139" t="s">
        <v>2677</v>
      </c>
      <c r="B1391" s="140" t="s">
        <v>2678</v>
      </c>
    </row>
    <row r="1392" spans="1:2" x14ac:dyDescent="0.25">
      <c r="A1392" s="139" t="s">
        <v>2583</v>
      </c>
      <c r="B1392" s="140" t="s">
        <v>2584</v>
      </c>
    </row>
    <row r="1393" spans="1:2" x14ac:dyDescent="0.25">
      <c r="A1393" s="139" t="s">
        <v>2579</v>
      </c>
      <c r="B1393" s="140" t="s">
        <v>2580</v>
      </c>
    </row>
    <row r="1394" spans="1:2" x14ac:dyDescent="0.25">
      <c r="A1394" s="139" t="s">
        <v>2331</v>
      </c>
      <c r="B1394" s="140" t="s">
        <v>2332</v>
      </c>
    </row>
    <row r="1395" spans="1:2" x14ac:dyDescent="0.25">
      <c r="A1395" s="139" t="s">
        <v>2167</v>
      </c>
      <c r="B1395" s="140" t="s">
        <v>2168</v>
      </c>
    </row>
    <row r="1396" spans="1:2" x14ac:dyDescent="0.25">
      <c r="A1396" s="139" t="s">
        <v>2233</v>
      </c>
      <c r="B1396" s="140" t="s">
        <v>2234</v>
      </c>
    </row>
    <row r="1397" spans="1:2" x14ac:dyDescent="0.25">
      <c r="A1397" s="139" t="s">
        <v>2159</v>
      </c>
      <c r="B1397" s="140" t="s">
        <v>2160</v>
      </c>
    </row>
    <row r="1398" spans="1:2" x14ac:dyDescent="0.25">
      <c r="A1398" s="139" t="s">
        <v>805</v>
      </c>
      <c r="B1398" s="140" t="s">
        <v>806</v>
      </c>
    </row>
    <row r="1399" spans="1:2" x14ac:dyDescent="0.25">
      <c r="A1399" s="139" t="s">
        <v>1343</v>
      </c>
      <c r="B1399" s="140" t="s">
        <v>1344</v>
      </c>
    </row>
    <row r="1400" spans="1:2" x14ac:dyDescent="0.25">
      <c r="A1400" s="139" t="s">
        <v>1507</v>
      </c>
      <c r="B1400" s="140" t="s">
        <v>1508</v>
      </c>
    </row>
    <row r="1401" spans="1:2" x14ac:dyDescent="0.25">
      <c r="A1401" s="139" t="s">
        <v>1189</v>
      </c>
      <c r="B1401" s="140" t="s">
        <v>1190</v>
      </c>
    </row>
    <row r="1402" spans="1:2" x14ac:dyDescent="0.25">
      <c r="A1402" s="139" t="s">
        <v>2691</v>
      </c>
      <c r="B1402" s="140" t="s">
        <v>2692</v>
      </c>
    </row>
    <row r="1403" spans="1:2" x14ac:dyDescent="0.25">
      <c r="A1403" s="139" t="s">
        <v>835</v>
      </c>
      <c r="B1403" s="140" t="s">
        <v>836</v>
      </c>
    </row>
    <row r="1404" spans="1:2" x14ac:dyDescent="0.25">
      <c r="A1404" s="139" t="s">
        <v>2499</v>
      </c>
      <c r="B1404" s="140" t="s">
        <v>2500</v>
      </c>
    </row>
    <row r="1405" spans="1:2" x14ac:dyDescent="0.25">
      <c r="A1405" s="139" t="s">
        <v>2237</v>
      </c>
      <c r="B1405" s="140" t="s">
        <v>2238</v>
      </c>
    </row>
    <row r="1406" spans="1:2" x14ac:dyDescent="0.25">
      <c r="A1406" s="139" t="s">
        <v>1329</v>
      </c>
      <c r="B1406" s="140" t="s">
        <v>1330</v>
      </c>
    </row>
    <row r="1407" spans="1:2" x14ac:dyDescent="0.25">
      <c r="A1407" s="139" t="s">
        <v>1815</v>
      </c>
      <c r="B1407" s="140" t="s">
        <v>1816</v>
      </c>
    </row>
    <row r="1408" spans="1:2" x14ac:dyDescent="0.25">
      <c r="A1408" s="139" t="s">
        <v>1807</v>
      </c>
      <c r="B1408" s="140" t="s">
        <v>1808</v>
      </c>
    </row>
    <row r="1409" spans="1:2" x14ac:dyDescent="0.25">
      <c r="A1409" s="139" t="s">
        <v>1149</v>
      </c>
      <c r="B1409" s="140" t="s">
        <v>1150</v>
      </c>
    </row>
    <row r="1410" spans="1:2" x14ac:dyDescent="0.25">
      <c r="A1410" s="139" t="s">
        <v>1113</v>
      </c>
      <c r="B1410" s="140" t="s">
        <v>1114</v>
      </c>
    </row>
    <row r="1411" spans="1:2" x14ac:dyDescent="0.25">
      <c r="A1411" s="139" t="s">
        <v>2991</v>
      </c>
      <c r="B1411" s="140" t="s">
        <v>2992</v>
      </c>
    </row>
    <row r="1412" spans="1:2" x14ac:dyDescent="0.25">
      <c r="A1412" s="139" t="s">
        <v>2095</v>
      </c>
      <c r="B1412" s="140" t="s">
        <v>2096</v>
      </c>
    </row>
    <row r="1413" spans="1:2" x14ac:dyDescent="0.25">
      <c r="A1413" s="139" t="s">
        <v>3103</v>
      </c>
      <c r="B1413" s="140" t="s">
        <v>3104</v>
      </c>
    </row>
    <row r="1414" spans="1:2" x14ac:dyDescent="0.25">
      <c r="A1414" s="139" t="s">
        <v>2827</v>
      </c>
      <c r="B1414" s="140" t="s">
        <v>2828</v>
      </c>
    </row>
    <row r="1415" spans="1:2" x14ac:dyDescent="0.25">
      <c r="A1415" s="139" t="s">
        <v>2383</v>
      </c>
      <c r="B1415" s="140" t="s">
        <v>2384</v>
      </c>
    </row>
    <row r="1416" spans="1:2" x14ac:dyDescent="0.25">
      <c r="A1416" s="139" t="s">
        <v>1971</v>
      </c>
      <c r="B1416" s="140" t="s">
        <v>1972</v>
      </c>
    </row>
    <row r="1417" spans="1:2" x14ac:dyDescent="0.25">
      <c r="A1417" s="139" t="s">
        <v>3507</v>
      </c>
      <c r="B1417" s="140" t="s">
        <v>3508</v>
      </c>
    </row>
    <row r="1418" spans="1:2" x14ac:dyDescent="0.25">
      <c r="A1418" s="139" t="s">
        <v>1033</v>
      </c>
      <c r="B1418" s="140" t="s">
        <v>1034</v>
      </c>
    </row>
    <row r="1419" spans="1:2" x14ac:dyDescent="0.25">
      <c r="A1419" s="139" t="s">
        <v>1339</v>
      </c>
      <c r="B1419" s="140" t="s">
        <v>1340</v>
      </c>
    </row>
    <row r="1420" spans="1:2" x14ac:dyDescent="0.25">
      <c r="A1420" s="139" t="s">
        <v>3331</v>
      </c>
      <c r="B1420" s="140" t="s">
        <v>3332</v>
      </c>
    </row>
    <row r="1421" spans="1:2" x14ac:dyDescent="0.25">
      <c r="A1421" s="139" t="s">
        <v>989</v>
      </c>
      <c r="B1421" s="140" t="s">
        <v>990</v>
      </c>
    </row>
    <row r="1422" spans="1:2" x14ac:dyDescent="0.25">
      <c r="A1422" s="139" t="s">
        <v>2169</v>
      </c>
      <c r="B1422" s="140" t="s">
        <v>2170</v>
      </c>
    </row>
    <row r="1423" spans="1:2" x14ac:dyDescent="0.25">
      <c r="A1423" s="139" t="s">
        <v>3211</v>
      </c>
      <c r="B1423" s="140" t="s">
        <v>3212</v>
      </c>
    </row>
    <row r="1424" spans="1:2" x14ac:dyDescent="0.25">
      <c r="A1424" s="139" t="s">
        <v>3349</v>
      </c>
      <c r="B1424" s="140" t="s">
        <v>3350</v>
      </c>
    </row>
    <row r="1425" spans="1:2" x14ac:dyDescent="0.25">
      <c r="A1425" s="139" t="s">
        <v>2953</v>
      </c>
      <c r="B1425" s="140" t="s">
        <v>2954</v>
      </c>
    </row>
    <row r="1426" spans="1:2" x14ac:dyDescent="0.25">
      <c r="A1426" s="139" t="s">
        <v>787</v>
      </c>
      <c r="B1426" s="140" t="s">
        <v>788</v>
      </c>
    </row>
    <row r="1427" spans="1:2" x14ac:dyDescent="0.25">
      <c r="A1427" s="141" t="s">
        <v>659</v>
      </c>
      <c r="B1427" s="140" t="s">
        <v>660</v>
      </c>
    </row>
    <row r="1428" spans="1:2" x14ac:dyDescent="0.25">
      <c r="A1428" s="139" t="s">
        <v>2557</v>
      </c>
      <c r="B1428" s="140" t="s">
        <v>2558</v>
      </c>
    </row>
    <row r="1429" spans="1:2" x14ac:dyDescent="0.25">
      <c r="A1429" s="139" t="s">
        <v>1891</v>
      </c>
      <c r="B1429" s="140" t="s">
        <v>1892</v>
      </c>
    </row>
    <row r="1430" spans="1:2" x14ac:dyDescent="0.25">
      <c r="A1430" s="139" t="s">
        <v>2513</v>
      </c>
      <c r="B1430" s="140" t="s">
        <v>2514</v>
      </c>
    </row>
    <row r="1431" spans="1:2" x14ac:dyDescent="0.25">
      <c r="A1431" s="139" t="s">
        <v>2505</v>
      </c>
      <c r="B1431" s="140" t="s">
        <v>2506</v>
      </c>
    </row>
    <row r="1432" spans="1:2" x14ac:dyDescent="0.25">
      <c r="A1432" s="139" t="s">
        <v>1973</v>
      </c>
      <c r="B1432" s="140" t="s">
        <v>1974</v>
      </c>
    </row>
    <row r="1433" spans="1:2" x14ac:dyDescent="0.25">
      <c r="A1433" s="139" t="s">
        <v>2405</v>
      </c>
      <c r="B1433" s="140" t="s">
        <v>2406</v>
      </c>
    </row>
    <row r="1434" spans="1:2" x14ac:dyDescent="0.25">
      <c r="A1434" s="139" t="s">
        <v>2955</v>
      </c>
      <c r="B1434" s="140" t="s">
        <v>2956</v>
      </c>
    </row>
    <row r="1435" spans="1:2" x14ac:dyDescent="0.25">
      <c r="A1435" s="139" t="s">
        <v>3599</v>
      </c>
      <c r="B1435" s="140" t="s">
        <v>3600</v>
      </c>
    </row>
    <row r="1436" spans="1:2" x14ac:dyDescent="0.25">
      <c r="A1436" s="139" t="s">
        <v>3525</v>
      </c>
      <c r="B1436" s="140" t="s">
        <v>3526</v>
      </c>
    </row>
    <row r="1437" spans="1:2" x14ac:dyDescent="0.25">
      <c r="A1437" s="139" t="s">
        <v>1949</v>
      </c>
      <c r="B1437" s="140" t="s">
        <v>1950</v>
      </c>
    </row>
    <row r="1438" spans="1:2" x14ac:dyDescent="0.25">
      <c r="A1438" s="139" t="s">
        <v>2507</v>
      </c>
      <c r="B1438" s="140" t="s">
        <v>2508</v>
      </c>
    </row>
    <row r="1439" spans="1:2" x14ac:dyDescent="0.25">
      <c r="A1439" s="139" t="s">
        <v>747</v>
      </c>
      <c r="B1439" s="140" t="s">
        <v>748</v>
      </c>
    </row>
    <row r="1440" spans="1:2" x14ac:dyDescent="0.25">
      <c r="A1440" s="139" t="s">
        <v>1647</v>
      </c>
      <c r="B1440" s="140" t="s">
        <v>1648</v>
      </c>
    </row>
    <row r="1441" spans="1:2" x14ac:dyDescent="0.25">
      <c r="A1441" s="139" t="s">
        <v>1821</v>
      </c>
      <c r="B1441" s="140" t="s">
        <v>1822</v>
      </c>
    </row>
    <row r="1442" spans="1:2" x14ac:dyDescent="0.25">
      <c r="A1442" s="139" t="s">
        <v>1317</v>
      </c>
      <c r="B1442" s="140" t="s">
        <v>1318</v>
      </c>
    </row>
    <row r="1443" spans="1:2" x14ac:dyDescent="0.25">
      <c r="A1443" s="139" t="s">
        <v>2439</v>
      </c>
      <c r="B1443" s="140" t="s">
        <v>2440</v>
      </c>
    </row>
    <row r="1444" spans="1:2" x14ac:dyDescent="0.25">
      <c r="A1444" s="139" t="s">
        <v>3031</v>
      </c>
      <c r="B1444" s="140" t="s">
        <v>3032</v>
      </c>
    </row>
    <row r="1445" spans="1:2" x14ac:dyDescent="0.25">
      <c r="A1445" s="139" t="s">
        <v>2993</v>
      </c>
      <c r="B1445" s="140" t="s">
        <v>2994</v>
      </c>
    </row>
    <row r="1446" spans="1:2" x14ac:dyDescent="0.25">
      <c r="A1446" s="139" t="s">
        <v>2957</v>
      </c>
      <c r="B1446" s="140" t="s">
        <v>2958</v>
      </c>
    </row>
    <row r="1447" spans="1:2" x14ac:dyDescent="0.25">
      <c r="A1447" s="139" t="s">
        <v>2829</v>
      </c>
      <c r="B1447" s="140" t="s">
        <v>2830</v>
      </c>
    </row>
    <row r="1448" spans="1:2" x14ac:dyDescent="0.25">
      <c r="A1448" s="139" t="s">
        <v>3327</v>
      </c>
      <c r="B1448" s="140" t="s">
        <v>3328</v>
      </c>
    </row>
    <row r="1449" spans="1:2" x14ac:dyDescent="0.25">
      <c r="A1449" s="139" t="s">
        <v>3457</v>
      </c>
      <c r="B1449" s="140" t="s">
        <v>3458</v>
      </c>
    </row>
    <row r="1450" spans="1:2" x14ac:dyDescent="0.25">
      <c r="A1450" s="139" t="s">
        <v>3427</v>
      </c>
      <c r="B1450" s="140" t="s">
        <v>3428</v>
      </c>
    </row>
    <row r="1451" spans="1:2" x14ac:dyDescent="0.25">
      <c r="A1451" s="139" t="s">
        <v>3053</v>
      </c>
      <c r="B1451" s="140" t="s">
        <v>3054</v>
      </c>
    </row>
    <row r="1452" spans="1:2" x14ac:dyDescent="0.25">
      <c r="A1452" s="139" t="s">
        <v>3075</v>
      </c>
      <c r="B1452" s="140" t="s">
        <v>3076</v>
      </c>
    </row>
    <row r="1453" spans="1:2" x14ac:dyDescent="0.25">
      <c r="A1453" s="139" t="s">
        <v>3111</v>
      </c>
      <c r="B1453" s="140" t="s">
        <v>3112</v>
      </c>
    </row>
    <row r="1454" spans="1:2" x14ac:dyDescent="0.25">
      <c r="A1454" s="139" t="s">
        <v>3073</v>
      </c>
      <c r="B1454" s="140" t="s">
        <v>3074</v>
      </c>
    </row>
    <row r="1455" spans="1:2" x14ac:dyDescent="0.25">
      <c r="A1455" s="139" t="s">
        <v>3113</v>
      </c>
      <c r="B1455" s="140" t="s">
        <v>3114</v>
      </c>
    </row>
    <row r="1456" spans="1:2" x14ac:dyDescent="0.25">
      <c r="A1456" s="139" t="s">
        <v>3077</v>
      </c>
      <c r="B1456" s="140" t="s">
        <v>3078</v>
      </c>
    </row>
    <row r="1457" spans="1:2" x14ac:dyDescent="0.25">
      <c r="A1457" s="139" t="s">
        <v>3079</v>
      </c>
      <c r="B1457" s="140" t="s">
        <v>3080</v>
      </c>
    </row>
    <row r="1458" spans="1:2" x14ac:dyDescent="0.25">
      <c r="A1458" s="139" t="s">
        <v>3081</v>
      </c>
      <c r="B1458" s="140" t="s">
        <v>3082</v>
      </c>
    </row>
    <row r="1459" spans="1:2" x14ac:dyDescent="0.25">
      <c r="A1459" s="139" t="s">
        <v>3071</v>
      </c>
      <c r="B1459" s="140" t="s">
        <v>3072</v>
      </c>
    </row>
    <row r="1460" spans="1:2" x14ac:dyDescent="0.25">
      <c r="A1460" s="139" t="s">
        <v>3083</v>
      </c>
      <c r="B1460" s="140" t="s">
        <v>3084</v>
      </c>
    </row>
    <row r="1461" spans="1:2" x14ac:dyDescent="0.25">
      <c r="A1461" s="139" t="s">
        <v>2099</v>
      </c>
      <c r="B1461" s="140" t="s">
        <v>2100</v>
      </c>
    </row>
    <row r="1462" spans="1:2" x14ac:dyDescent="0.25">
      <c r="A1462" s="139" t="s">
        <v>3057</v>
      </c>
      <c r="B1462" s="140" t="s">
        <v>3058</v>
      </c>
    </row>
    <row r="1463" spans="1:2" x14ac:dyDescent="0.25">
      <c r="A1463" s="139" t="s">
        <v>3087</v>
      </c>
      <c r="B1463" s="140" t="s">
        <v>3088</v>
      </c>
    </row>
    <row r="1464" spans="1:2" x14ac:dyDescent="0.25">
      <c r="A1464" s="139" t="s">
        <v>3089</v>
      </c>
      <c r="B1464" s="140" t="s">
        <v>3090</v>
      </c>
    </row>
    <row r="1465" spans="1:2" x14ac:dyDescent="0.25">
      <c r="A1465" s="139" t="s">
        <v>3091</v>
      </c>
      <c r="B1465" s="140" t="s">
        <v>3092</v>
      </c>
    </row>
    <row r="1466" spans="1:2" x14ac:dyDescent="0.25">
      <c r="A1466" s="139" t="s">
        <v>3059</v>
      </c>
      <c r="B1466" s="140" t="s">
        <v>3060</v>
      </c>
    </row>
    <row r="1467" spans="1:2" x14ac:dyDescent="0.25">
      <c r="A1467" s="139" t="s">
        <v>3093</v>
      </c>
      <c r="B1467" s="140" t="s">
        <v>3094</v>
      </c>
    </row>
    <row r="1468" spans="1:2" x14ac:dyDescent="0.25">
      <c r="A1468" s="139" t="s">
        <v>3055</v>
      </c>
      <c r="B1468" s="140" t="s">
        <v>3056</v>
      </c>
    </row>
    <row r="1469" spans="1:2" x14ac:dyDescent="0.25">
      <c r="A1469" s="139" t="s">
        <v>3095</v>
      </c>
      <c r="B1469" s="140" t="s">
        <v>3096</v>
      </c>
    </row>
    <row r="1470" spans="1:2" x14ac:dyDescent="0.25">
      <c r="A1470" s="139" t="s">
        <v>3097</v>
      </c>
      <c r="B1470" s="140" t="s">
        <v>3098</v>
      </c>
    </row>
    <row r="1471" spans="1:2" x14ac:dyDescent="0.25">
      <c r="A1471" s="139" t="s">
        <v>3069</v>
      </c>
      <c r="B1471" s="140" t="s">
        <v>3070</v>
      </c>
    </row>
    <row r="1472" spans="1:2" x14ac:dyDescent="0.25">
      <c r="A1472" s="139" t="s">
        <v>3099</v>
      </c>
      <c r="B1472" s="140" t="s">
        <v>3100</v>
      </c>
    </row>
    <row r="1473" spans="1:2" x14ac:dyDescent="0.25">
      <c r="A1473" s="139" t="s">
        <v>3115</v>
      </c>
      <c r="B1473" s="140" t="s">
        <v>3116</v>
      </c>
    </row>
    <row r="1474" spans="1:2" x14ac:dyDescent="0.25">
      <c r="A1474" s="139" t="s">
        <v>2101</v>
      </c>
      <c r="B1474" s="140" t="s">
        <v>2102</v>
      </c>
    </row>
    <row r="1475" spans="1:2" x14ac:dyDescent="0.25">
      <c r="A1475" s="139" t="s">
        <v>3101</v>
      </c>
      <c r="B1475" s="140" t="s">
        <v>3102</v>
      </c>
    </row>
    <row r="1476" spans="1:2" x14ac:dyDescent="0.25">
      <c r="A1476" s="139" t="s">
        <v>3061</v>
      </c>
      <c r="B1476" s="140" t="s">
        <v>3062</v>
      </c>
    </row>
    <row r="1477" spans="1:2" x14ac:dyDescent="0.25">
      <c r="A1477" s="139" t="s">
        <v>3105</v>
      </c>
      <c r="B1477" s="140" t="s">
        <v>3106</v>
      </c>
    </row>
    <row r="1478" spans="1:2" x14ac:dyDescent="0.25">
      <c r="A1478" s="139" t="s">
        <v>2041</v>
      </c>
      <c r="B1478" s="140" t="s">
        <v>2042</v>
      </c>
    </row>
    <row r="1479" spans="1:2" x14ac:dyDescent="0.25">
      <c r="A1479" s="139" t="s">
        <v>2501</v>
      </c>
      <c r="B1479" s="140" t="s">
        <v>2502</v>
      </c>
    </row>
    <row r="1480" spans="1:2" x14ac:dyDescent="0.25">
      <c r="A1480" s="139" t="s">
        <v>955</v>
      </c>
      <c r="B1480" s="140" t="s">
        <v>956</v>
      </c>
    </row>
    <row r="1481" spans="1:2" x14ac:dyDescent="0.25">
      <c r="A1481" s="139" t="s">
        <v>1677</v>
      </c>
      <c r="B1481" s="140" t="s">
        <v>1678</v>
      </c>
    </row>
    <row r="1482" spans="1:2" x14ac:dyDescent="0.25">
      <c r="A1482" s="139" t="s">
        <v>2209</v>
      </c>
      <c r="B1482" s="140" t="s">
        <v>2210</v>
      </c>
    </row>
    <row r="1483" spans="1:2" x14ac:dyDescent="0.25">
      <c r="A1483" s="139" t="s">
        <v>2311</v>
      </c>
      <c r="B1483" s="140" t="s">
        <v>2312</v>
      </c>
    </row>
    <row r="1484" spans="1:2" x14ac:dyDescent="0.25">
      <c r="A1484" s="141" t="s">
        <v>675</v>
      </c>
      <c r="B1484" s="140" t="s">
        <v>676</v>
      </c>
    </row>
    <row r="1485" spans="1:2" x14ac:dyDescent="0.25">
      <c r="A1485" s="139" t="s">
        <v>1785</v>
      </c>
      <c r="B1485" s="140" t="s">
        <v>1786</v>
      </c>
    </row>
    <row r="1486" spans="1:2" x14ac:dyDescent="0.25">
      <c r="A1486" s="139" t="s">
        <v>2291</v>
      </c>
      <c r="B1486" s="140" t="s">
        <v>2292</v>
      </c>
    </row>
    <row r="1487" spans="1:2" x14ac:dyDescent="0.25">
      <c r="A1487" s="139" t="s">
        <v>2641</v>
      </c>
      <c r="B1487" s="140" t="s">
        <v>2642</v>
      </c>
    </row>
    <row r="1488" spans="1:2" x14ac:dyDescent="0.25">
      <c r="A1488" s="139" t="s">
        <v>3481</v>
      </c>
      <c r="B1488" s="140" t="s">
        <v>3482</v>
      </c>
    </row>
    <row r="1489" spans="1:2" x14ac:dyDescent="0.25">
      <c r="A1489" s="139" t="s">
        <v>3535</v>
      </c>
      <c r="B1489" s="140" t="s">
        <v>3536</v>
      </c>
    </row>
    <row r="1490" spans="1:2" x14ac:dyDescent="0.25">
      <c r="A1490" s="139" t="s">
        <v>789</v>
      </c>
      <c r="B1490" s="140" t="s">
        <v>790</v>
      </c>
    </row>
    <row r="1491" spans="1:2" x14ac:dyDescent="0.25">
      <c r="A1491" s="139" t="s">
        <v>1637</v>
      </c>
      <c r="B1491" s="140" t="s">
        <v>1638</v>
      </c>
    </row>
    <row r="1492" spans="1:2" x14ac:dyDescent="0.25">
      <c r="A1492" s="139" t="s">
        <v>3555</v>
      </c>
      <c r="B1492" s="140" t="s">
        <v>3556</v>
      </c>
    </row>
    <row r="1493" spans="1:2" x14ac:dyDescent="0.25">
      <c r="A1493" s="139" t="s">
        <v>1455</v>
      </c>
      <c r="B1493" s="140" t="s">
        <v>1456</v>
      </c>
    </row>
    <row r="1494" spans="1:2" x14ac:dyDescent="0.25">
      <c r="A1494" s="139" t="s">
        <v>1457</v>
      </c>
      <c r="B1494" s="140" t="s">
        <v>1458</v>
      </c>
    </row>
    <row r="1495" spans="1:2" x14ac:dyDescent="0.25">
      <c r="A1495" s="139" t="s">
        <v>1559</v>
      </c>
      <c r="B1495" s="140" t="s">
        <v>1560</v>
      </c>
    </row>
    <row r="1496" spans="1:2" x14ac:dyDescent="0.25">
      <c r="A1496" s="139" t="s">
        <v>3509</v>
      </c>
      <c r="B1496" s="140" t="s">
        <v>3510</v>
      </c>
    </row>
    <row r="1497" spans="1:2" x14ac:dyDescent="0.25">
      <c r="A1497" s="139" t="s">
        <v>3403</v>
      </c>
      <c r="B1497" s="140" t="s">
        <v>3404</v>
      </c>
    </row>
    <row r="1498" spans="1:2" x14ac:dyDescent="0.25">
      <c r="A1498" s="139" t="s">
        <v>1937</v>
      </c>
      <c r="B1498" s="140" t="s">
        <v>1938</v>
      </c>
    </row>
    <row r="1499" spans="1:2" x14ac:dyDescent="0.25">
      <c r="A1499" s="139" t="s">
        <v>3259</v>
      </c>
      <c r="B1499" s="140" t="s">
        <v>3260</v>
      </c>
    </row>
    <row r="1500" spans="1:2" x14ac:dyDescent="0.25">
      <c r="A1500" s="139" t="s">
        <v>1603</v>
      </c>
      <c r="B1500" s="140" t="s">
        <v>1604</v>
      </c>
    </row>
    <row r="1501" spans="1:2" x14ac:dyDescent="0.25">
      <c r="A1501" s="139" t="s">
        <v>1599</v>
      </c>
      <c r="B1501" s="140" t="s">
        <v>1600</v>
      </c>
    </row>
    <row r="1502" spans="1:2" x14ac:dyDescent="0.25">
      <c r="A1502" s="139" t="s">
        <v>873</v>
      </c>
      <c r="B1502" s="140" t="s">
        <v>874</v>
      </c>
    </row>
    <row r="1503" spans="1:2" x14ac:dyDescent="0.25">
      <c r="A1503" s="139" t="s">
        <v>2141</v>
      </c>
      <c r="B1503" s="140" t="s">
        <v>2142</v>
      </c>
    </row>
    <row r="1504" spans="1:2" x14ac:dyDescent="0.25">
      <c r="A1504" s="142" t="s">
        <v>1829</v>
      </c>
      <c r="B1504" s="143" t="s">
        <v>1830</v>
      </c>
    </row>
    <row r="1505" spans="1:2" x14ac:dyDescent="0.25">
      <c r="A1505" s="139" t="s">
        <v>1991</v>
      </c>
      <c r="B1505" s="140" t="s">
        <v>1992</v>
      </c>
    </row>
    <row r="1506" spans="1:2" x14ac:dyDescent="0.25">
      <c r="A1506" s="139" t="s">
        <v>1649</v>
      </c>
      <c r="B1506" s="140" t="s">
        <v>1650</v>
      </c>
    </row>
    <row r="1507" spans="1:2" x14ac:dyDescent="0.25">
      <c r="A1507" s="139" t="s">
        <v>2303</v>
      </c>
      <c r="B1507" s="140" t="s">
        <v>2304</v>
      </c>
    </row>
    <row r="1508" spans="1:2" x14ac:dyDescent="0.25">
      <c r="A1508" s="139" t="s">
        <v>3531</v>
      </c>
      <c r="B1508" s="140" t="s">
        <v>3532</v>
      </c>
    </row>
    <row r="1509" spans="1:2" x14ac:dyDescent="0.25">
      <c r="A1509" s="139" t="s">
        <v>3533</v>
      </c>
      <c r="B1509" s="140" t="s">
        <v>3534</v>
      </c>
    </row>
    <row r="1510" spans="1:2" x14ac:dyDescent="0.25">
      <c r="A1510" s="139" t="s">
        <v>3367</v>
      </c>
      <c r="B1510" s="140" t="s">
        <v>3368</v>
      </c>
    </row>
    <row r="1511" spans="1:2" x14ac:dyDescent="0.25">
      <c r="A1511" s="139" t="s">
        <v>2339</v>
      </c>
      <c r="B1511" s="140" t="s">
        <v>2340</v>
      </c>
    </row>
    <row r="1512" spans="1:2" x14ac:dyDescent="0.25">
      <c r="A1512" s="139" t="s">
        <v>3315</v>
      </c>
      <c r="B1512" s="140" t="s">
        <v>3316</v>
      </c>
    </row>
    <row r="1513" spans="1:2" x14ac:dyDescent="0.25">
      <c r="A1513" s="139" t="s">
        <v>1819</v>
      </c>
      <c r="B1513" s="140" t="s">
        <v>1820</v>
      </c>
    </row>
    <row r="1514" spans="1:2" x14ac:dyDescent="0.25">
      <c r="A1514" s="139" t="s">
        <v>1173</v>
      </c>
      <c r="B1514" s="140" t="s">
        <v>1174</v>
      </c>
    </row>
    <row r="1515" spans="1:2" x14ac:dyDescent="0.25">
      <c r="A1515" s="139" t="s">
        <v>3107</v>
      </c>
      <c r="B1515" s="140" t="s">
        <v>3108</v>
      </c>
    </row>
    <row r="1516" spans="1:2" x14ac:dyDescent="0.25">
      <c r="A1516" s="139" t="s">
        <v>965</v>
      </c>
      <c r="B1516" s="140" t="s">
        <v>966</v>
      </c>
    </row>
    <row r="1517" spans="1:2" x14ac:dyDescent="0.25">
      <c r="A1517" s="144" t="s">
        <v>971</v>
      </c>
      <c r="B1517" s="145" t="s">
        <v>972</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117B5-5F2D-4494-A48C-7009EA5F902A}">
  <sheetPr>
    <tabColor rgb="FFFFFF00"/>
  </sheetPr>
  <dimension ref="A1:D1836"/>
  <sheetViews>
    <sheetView workbookViewId="0">
      <pane ySplit="1" topLeftCell="A2" activePane="bottomLeft" state="frozen"/>
      <selection activeCell="J35" sqref="J35"/>
      <selection pane="bottomLeft" activeCell="J35" sqref="J35"/>
    </sheetView>
  </sheetViews>
  <sheetFormatPr defaultRowHeight="15" x14ac:dyDescent="0.25"/>
  <cols>
    <col min="1" max="1" width="10.85546875" style="158" customWidth="1"/>
    <col min="2" max="2" width="66.42578125" style="159" customWidth="1"/>
    <col min="3" max="3" width="77.140625" style="160" customWidth="1"/>
    <col min="4" max="4" width="13.42578125" style="1" customWidth="1"/>
  </cols>
  <sheetData>
    <row r="1" spans="1:4" ht="30" x14ac:dyDescent="0.25">
      <c r="A1" s="146" t="s">
        <v>6574</v>
      </c>
      <c r="B1" s="147" t="s">
        <v>4430</v>
      </c>
      <c r="C1" s="148" t="s">
        <v>4431</v>
      </c>
      <c r="D1" s="149" t="s">
        <v>4432</v>
      </c>
    </row>
    <row r="2" spans="1:4" x14ac:dyDescent="0.25">
      <c r="A2" s="150">
        <v>13201000</v>
      </c>
      <c r="B2" s="151" t="s">
        <v>4595</v>
      </c>
      <c r="C2" s="152" t="s">
        <v>4434</v>
      </c>
      <c r="D2" s="153">
        <v>2019</v>
      </c>
    </row>
    <row r="3" spans="1:4" ht="60" x14ac:dyDescent="0.25">
      <c r="A3" s="150">
        <v>13201100</v>
      </c>
      <c r="B3" s="151" t="s">
        <v>4595</v>
      </c>
      <c r="C3" s="152" t="s">
        <v>4596</v>
      </c>
      <c r="D3" s="153">
        <v>2019</v>
      </c>
    </row>
    <row r="4" spans="1:4" ht="60" x14ac:dyDescent="0.25">
      <c r="A4" s="150">
        <v>27201100</v>
      </c>
      <c r="B4" s="151" t="s">
        <v>3967</v>
      </c>
      <c r="C4" s="152" t="s">
        <v>5112</v>
      </c>
      <c r="D4" s="153">
        <v>2019</v>
      </c>
    </row>
    <row r="5" spans="1:4" x14ac:dyDescent="0.25">
      <c r="A5" s="150">
        <v>27201000</v>
      </c>
      <c r="B5" s="151" t="s">
        <v>5111</v>
      </c>
      <c r="C5" s="152" t="s">
        <v>4434</v>
      </c>
      <c r="D5" s="153">
        <v>2019</v>
      </c>
    </row>
    <row r="6" spans="1:4" x14ac:dyDescent="0.25">
      <c r="A6" s="150">
        <v>15201000</v>
      </c>
      <c r="B6" s="151" t="s">
        <v>3743</v>
      </c>
      <c r="C6" s="152" t="s">
        <v>4434</v>
      </c>
      <c r="D6" s="153">
        <v>2019</v>
      </c>
    </row>
    <row r="7" spans="1:4" ht="60" x14ac:dyDescent="0.25">
      <c r="A7" s="150">
        <v>15201100</v>
      </c>
      <c r="B7" s="151" t="s">
        <v>3743</v>
      </c>
      <c r="C7" s="152" t="s">
        <v>4694</v>
      </c>
      <c r="D7" s="153">
        <v>2019</v>
      </c>
    </row>
    <row r="8" spans="1:4" ht="60" x14ac:dyDescent="0.25">
      <c r="A8" s="150">
        <v>29129100</v>
      </c>
      <c r="B8" s="151" t="s">
        <v>4049</v>
      </c>
      <c r="C8" s="152" t="s">
        <v>5271</v>
      </c>
      <c r="D8" s="153">
        <v>2019</v>
      </c>
    </row>
    <row r="9" spans="1:4" ht="60" x14ac:dyDescent="0.25">
      <c r="A9" s="150">
        <v>29114101</v>
      </c>
      <c r="B9" s="151" t="s">
        <v>4040</v>
      </c>
      <c r="C9" s="152" t="s">
        <v>5230</v>
      </c>
      <c r="D9" s="153">
        <v>2019</v>
      </c>
    </row>
    <row r="10" spans="1:4" ht="45" x14ac:dyDescent="0.25">
      <c r="A10" s="150">
        <v>25205901</v>
      </c>
      <c r="B10" s="151" t="s">
        <v>3946</v>
      </c>
      <c r="C10" s="152" t="s">
        <v>5050</v>
      </c>
      <c r="D10" s="153">
        <v>2019</v>
      </c>
    </row>
    <row r="11" spans="1:4" ht="75" x14ac:dyDescent="0.25">
      <c r="A11" s="150">
        <v>51919100</v>
      </c>
      <c r="B11" s="151" t="s">
        <v>6194</v>
      </c>
      <c r="C11" s="152" t="s">
        <v>6195</v>
      </c>
      <c r="D11" s="153">
        <v>2019</v>
      </c>
    </row>
    <row r="12" spans="1:4" ht="60" x14ac:dyDescent="0.25">
      <c r="A12" s="150">
        <v>23102100</v>
      </c>
      <c r="B12" s="151" t="s">
        <v>3893</v>
      </c>
      <c r="C12" s="152" t="s">
        <v>4965</v>
      </c>
      <c r="D12" s="153">
        <v>2019</v>
      </c>
    </row>
    <row r="13" spans="1:4" x14ac:dyDescent="0.25">
      <c r="A13" s="150">
        <v>11301000</v>
      </c>
      <c r="B13" s="151" t="s">
        <v>4451</v>
      </c>
      <c r="C13" s="152" t="s">
        <v>4434</v>
      </c>
      <c r="D13" s="153">
        <v>2019</v>
      </c>
    </row>
    <row r="14" spans="1:4" ht="75" x14ac:dyDescent="0.25">
      <c r="A14" s="150">
        <v>11301200</v>
      </c>
      <c r="B14" s="151" t="s">
        <v>3635</v>
      </c>
      <c r="C14" s="152" t="s">
        <v>4453</v>
      </c>
      <c r="D14" s="153">
        <v>2019</v>
      </c>
    </row>
    <row r="15" spans="1:4" x14ac:dyDescent="0.25">
      <c r="A15" s="150">
        <v>25301000</v>
      </c>
      <c r="B15" s="151" t="s">
        <v>5052</v>
      </c>
      <c r="C15" s="152" t="s">
        <v>4434</v>
      </c>
      <c r="D15" s="153">
        <v>2019</v>
      </c>
    </row>
    <row r="16" spans="1:4" ht="45" x14ac:dyDescent="0.25">
      <c r="A16" s="150">
        <v>25301100</v>
      </c>
      <c r="B16" s="151" t="s">
        <v>5052</v>
      </c>
      <c r="C16" s="152" t="s">
        <v>5053</v>
      </c>
      <c r="D16" s="153">
        <v>2019</v>
      </c>
    </row>
    <row r="17" spans="1:4" ht="60" x14ac:dyDescent="0.25">
      <c r="A17" s="150">
        <v>29114102</v>
      </c>
      <c r="B17" s="151" t="s">
        <v>4041</v>
      </c>
      <c r="C17" s="152" t="s">
        <v>5231</v>
      </c>
      <c r="D17" s="153">
        <v>2019</v>
      </c>
    </row>
    <row r="18" spans="1:4" x14ac:dyDescent="0.25">
      <c r="A18" s="150">
        <v>11201000</v>
      </c>
      <c r="B18" s="151" t="s">
        <v>3630</v>
      </c>
      <c r="C18" s="152" t="s">
        <v>4434</v>
      </c>
      <c r="D18" s="153">
        <v>2019</v>
      </c>
    </row>
    <row r="19" spans="1:4" ht="60" x14ac:dyDescent="0.25">
      <c r="A19" s="150">
        <v>11201100</v>
      </c>
      <c r="B19" s="151" t="s">
        <v>3630</v>
      </c>
      <c r="C19" s="152" t="s">
        <v>4440</v>
      </c>
      <c r="D19" s="153">
        <v>2019</v>
      </c>
    </row>
    <row r="20" spans="1:4" x14ac:dyDescent="0.25">
      <c r="A20" s="150">
        <v>41301000</v>
      </c>
      <c r="B20" s="151" t="s">
        <v>4150</v>
      </c>
      <c r="C20" s="152" t="s">
        <v>4434</v>
      </c>
      <c r="D20" s="153">
        <v>2019</v>
      </c>
    </row>
    <row r="21" spans="1:4" ht="30" x14ac:dyDescent="0.25">
      <c r="A21" s="150">
        <v>41301100</v>
      </c>
      <c r="B21" s="151" t="s">
        <v>4150</v>
      </c>
      <c r="C21" s="152" t="s">
        <v>5588</v>
      </c>
      <c r="D21" s="153">
        <v>2019</v>
      </c>
    </row>
    <row r="22" spans="1:4" x14ac:dyDescent="0.25">
      <c r="A22" s="150">
        <v>11200000</v>
      </c>
      <c r="B22" s="151" t="s">
        <v>4439</v>
      </c>
      <c r="C22" s="152" t="s">
        <v>4434</v>
      </c>
      <c r="D22" s="153">
        <v>2019</v>
      </c>
    </row>
    <row r="23" spans="1:4" ht="60" x14ac:dyDescent="0.25">
      <c r="A23" s="150">
        <v>17302100</v>
      </c>
      <c r="B23" s="151" t="s">
        <v>4776</v>
      </c>
      <c r="C23" s="152" t="s">
        <v>4777</v>
      </c>
      <c r="D23" s="153">
        <v>2019</v>
      </c>
    </row>
    <row r="24" spans="1:4" x14ac:dyDescent="0.25">
      <c r="A24" s="150">
        <v>17201000</v>
      </c>
      <c r="B24" s="151" t="s">
        <v>3756</v>
      </c>
      <c r="C24" s="152" t="s">
        <v>4434</v>
      </c>
      <c r="D24" s="153">
        <v>2019</v>
      </c>
    </row>
    <row r="25" spans="1:4" ht="60" x14ac:dyDescent="0.25">
      <c r="A25" s="150">
        <v>17201100</v>
      </c>
      <c r="B25" s="151" t="s">
        <v>3756</v>
      </c>
      <c r="C25" s="152" t="s">
        <v>4715</v>
      </c>
      <c r="D25" s="153">
        <v>2019</v>
      </c>
    </row>
    <row r="26" spans="1:4" x14ac:dyDescent="0.25">
      <c r="A26" s="150">
        <v>13101000</v>
      </c>
      <c r="B26" s="151" t="s">
        <v>3681</v>
      </c>
      <c r="C26" s="152" t="s">
        <v>4434</v>
      </c>
      <c r="D26" s="153">
        <v>2019</v>
      </c>
    </row>
    <row r="27" spans="1:4" ht="45" x14ac:dyDescent="0.25">
      <c r="A27" s="150">
        <v>13101100</v>
      </c>
      <c r="B27" s="151" t="s">
        <v>3681</v>
      </c>
      <c r="C27" s="152" t="s">
        <v>4533</v>
      </c>
      <c r="D27" s="153">
        <v>2019</v>
      </c>
    </row>
    <row r="28" spans="1:4" x14ac:dyDescent="0.25">
      <c r="A28" s="150">
        <v>19401000</v>
      </c>
      <c r="B28" s="151" t="s">
        <v>4898</v>
      </c>
      <c r="C28" s="152" t="s">
        <v>4434</v>
      </c>
      <c r="D28" s="153">
        <v>2019</v>
      </c>
    </row>
    <row r="29" spans="1:4" x14ac:dyDescent="0.25">
      <c r="A29" s="150">
        <v>19101000</v>
      </c>
      <c r="B29" s="151" t="s">
        <v>4817</v>
      </c>
      <c r="C29" s="152" t="s">
        <v>4434</v>
      </c>
      <c r="D29" s="153">
        <v>2019</v>
      </c>
    </row>
    <row r="30" spans="1:4" x14ac:dyDescent="0.25">
      <c r="A30" s="150">
        <v>17202000</v>
      </c>
      <c r="B30" s="151" t="s">
        <v>3757</v>
      </c>
      <c r="C30" s="152" t="s">
        <v>4434</v>
      </c>
      <c r="D30" s="153">
        <v>2019</v>
      </c>
    </row>
    <row r="31" spans="1:4" ht="45" x14ac:dyDescent="0.25">
      <c r="A31" s="150">
        <v>17202100</v>
      </c>
      <c r="B31" s="151" t="s">
        <v>3757</v>
      </c>
      <c r="C31" s="152" t="s">
        <v>4716</v>
      </c>
      <c r="D31" s="153">
        <v>2019</v>
      </c>
    </row>
    <row r="32" spans="1:4" ht="75" x14ac:dyDescent="0.25">
      <c r="A32" s="150">
        <v>45209100</v>
      </c>
      <c r="B32" s="151" t="s">
        <v>4202</v>
      </c>
      <c r="C32" s="152" t="s">
        <v>5759</v>
      </c>
      <c r="D32" s="153">
        <v>2019</v>
      </c>
    </row>
    <row r="33" spans="1:4" x14ac:dyDescent="0.25">
      <c r="A33" s="150">
        <v>45201000</v>
      </c>
      <c r="B33" s="151" t="s">
        <v>4199</v>
      </c>
      <c r="C33" s="152" t="s">
        <v>4434</v>
      </c>
      <c r="D33" s="153">
        <v>2019</v>
      </c>
    </row>
    <row r="34" spans="1:4" ht="45" x14ac:dyDescent="0.25">
      <c r="A34" s="150">
        <v>45201100</v>
      </c>
      <c r="B34" s="151" t="s">
        <v>4199</v>
      </c>
      <c r="C34" s="152" t="s">
        <v>5755</v>
      </c>
      <c r="D34" s="153">
        <v>2019</v>
      </c>
    </row>
    <row r="35" spans="1:4" ht="75" x14ac:dyDescent="0.25">
      <c r="A35" s="150">
        <v>25104100</v>
      </c>
      <c r="B35" s="151" t="s">
        <v>3905</v>
      </c>
      <c r="C35" s="152" t="s">
        <v>4983</v>
      </c>
      <c r="D35" s="153">
        <v>2019</v>
      </c>
    </row>
    <row r="36" spans="1:4" ht="90" x14ac:dyDescent="0.25">
      <c r="A36" s="150">
        <v>19401200</v>
      </c>
      <c r="B36" s="151" t="s">
        <v>3859</v>
      </c>
      <c r="C36" s="152" t="s">
        <v>4902</v>
      </c>
      <c r="D36" s="153">
        <v>2019</v>
      </c>
    </row>
    <row r="37" spans="1:4" x14ac:dyDescent="0.25">
      <c r="A37" s="150">
        <v>45200000</v>
      </c>
      <c r="B37" s="151" t="s">
        <v>5754</v>
      </c>
      <c r="C37" s="152" t="s">
        <v>4434</v>
      </c>
      <c r="D37" s="153">
        <v>2019</v>
      </c>
    </row>
    <row r="38" spans="1:4" x14ac:dyDescent="0.25">
      <c r="A38" s="150">
        <v>45209900</v>
      </c>
      <c r="B38" s="151" t="s">
        <v>5768</v>
      </c>
      <c r="C38" s="152" t="s">
        <v>5769</v>
      </c>
      <c r="D38" s="153">
        <v>2019</v>
      </c>
    </row>
    <row r="39" spans="1:4" ht="150" x14ac:dyDescent="0.25">
      <c r="A39" s="150">
        <v>55301100</v>
      </c>
      <c r="B39" s="151" t="s">
        <v>6374</v>
      </c>
      <c r="C39" s="152" t="s">
        <v>6375</v>
      </c>
      <c r="D39" s="153">
        <v>2019</v>
      </c>
    </row>
    <row r="40" spans="1:4" ht="105" x14ac:dyDescent="0.25">
      <c r="A40" s="150">
        <v>55101100</v>
      </c>
      <c r="B40" s="151" t="s">
        <v>6355</v>
      </c>
      <c r="C40" s="152" t="s">
        <v>6356</v>
      </c>
      <c r="D40" s="153">
        <v>2019</v>
      </c>
    </row>
    <row r="41" spans="1:4" ht="60" x14ac:dyDescent="0.25">
      <c r="A41" s="150">
        <v>53202100</v>
      </c>
      <c r="B41" s="151" t="s">
        <v>4348</v>
      </c>
      <c r="C41" s="152" t="s">
        <v>6242</v>
      </c>
      <c r="D41" s="153">
        <v>2019</v>
      </c>
    </row>
    <row r="42" spans="1:4" x14ac:dyDescent="0.25">
      <c r="A42" s="150">
        <v>53202000</v>
      </c>
      <c r="B42" s="151" t="s">
        <v>6241</v>
      </c>
      <c r="C42" s="152" t="s">
        <v>4434</v>
      </c>
      <c r="D42" s="153">
        <v>2019</v>
      </c>
    </row>
    <row r="43" spans="1:4" x14ac:dyDescent="0.25">
      <c r="A43" s="150">
        <v>53200000</v>
      </c>
      <c r="B43" s="151" t="s">
        <v>6237</v>
      </c>
      <c r="C43" s="152" t="s">
        <v>4434</v>
      </c>
      <c r="D43" s="153">
        <v>2019</v>
      </c>
    </row>
    <row r="44" spans="1:4" ht="75" x14ac:dyDescent="0.25">
      <c r="A44" s="150">
        <v>53104100</v>
      </c>
      <c r="B44" s="151" t="s">
        <v>6222</v>
      </c>
      <c r="C44" s="152" t="s">
        <v>6223</v>
      </c>
      <c r="D44" s="153">
        <v>2019</v>
      </c>
    </row>
    <row r="45" spans="1:4" ht="135" x14ac:dyDescent="0.25">
      <c r="A45" s="150">
        <v>55101200</v>
      </c>
      <c r="B45" s="151" t="s">
        <v>6357</v>
      </c>
      <c r="C45" s="152" t="s">
        <v>6358</v>
      </c>
      <c r="D45" s="153">
        <v>2019</v>
      </c>
    </row>
    <row r="46" spans="1:4" ht="120" x14ac:dyDescent="0.25">
      <c r="A46" s="150">
        <v>55301200</v>
      </c>
      <c r="B46" s="151" t="s">
        <v>6376</v>
      </c>
      <c r="C46" s="152" t="s">
        <v>6377</v>
      </c>
      <c r="D46" s="153">
        <v>2019</v>
      </c>
    </row>
    <row r="47" spans="1:4" x14ac:dyDescent="0.25">
      <c r="A47" s="150">
        <v>49301000</v>
      </c>
      <c r="B47" s="151" t="s">
        <v>4255</v>
      </c>
      <c r="C47" s="152" t="s">
        <v>4434</v>
      </c>
      <c r="D47" s="153">
        <v>2019</v>
      </c>
    </row>
    <row r="48" spans="1:4" ht="30" x14ac:dyDescent="0.25">
      <c r="A48" s="150">
        <v>49301100</v>
      </c>
      <c r="B48" s="151" t="s">
        <v>4255</v>
      </c>
      <c r="C48" s="152" t="s">
        <v>5925</v>
      </c>
      <c r="D48" s="153">
        <v>2019</v>
      </c>
    </row>
    <row r="49" spans="1:4" x14ac:dyDescent="0.25">
      <c r="A49" s="150">
        <v>53201000</v>
      </c>
      <c r="B49" s="151" t="s">
        <v>6238</v>
      </c>
      <c r="C49" s="152" t="s">
        <v>4434</v>
      </c>
      <c r="D49" s="153">
        <v>2019</v>
      </c>
    </row>
    <row r="50" spans="1:4" ht="30" x14ac:dyDescent="0.25">
      <c r="A50" s="150">
        <v>53603200</v>
      </c>
      <c r="B50" s="151" t="s">
        <v>6299</v>
      </c>
      <c r="C50" s="152" t="s">
        <v>6300</v>
      </c>
      <c r="D50" s="153">
        <v>2019</v>
      </c>
    </row>
    <row r="51" spans="1:4" x14ac:dyDescent="0.25">
      <c r="A51" s="150">
        <v>51201000</v>
      </c>
      <c r="B51" s="151" t="s">
        <v>4289</v>
      </c>
      <c r="C51" s="152" t="s">
        <v>4434</v>
      </c>
      <c r="D51" s="153">
        <v>2019</v>
      </c>
    </row>
    <row r="52" spans="1:4" ht="45" x14ac:dyDescent="0.25">
      <c r="A52" s="150">
        <v>51201100</v>
      </c>
      <c r="B52" s="151" t="s">
        <v>4289</v>
      </c>
      <c r="C52" s="152" t="s">
        <v>5995</v>
      </c>
      <c r="D52" s="153">
        <v>2019</v>
      </c>
    </row>
    <row r="53" spans="1:4" ht="75" x14ac:dyDescent="0.25">
      <c r="A53" s="150">
        <v>53202200</v>
      </c>
      <c r="B53" s="151" t="s">
        <v>4349</v>
      </c>
      <c r="C53" s="152" t="s">
        <v>6243</v>
      </c>
      <c r="D53" s="153">
        <v>2019</v>
      </c>
    </row>
    <row r="54" spans="1:4" ht="75" x14ac:dyDescent="0.25">
      <c r="A54" s="150">
        <v>53201100</v>
      </c>
      <c r="B54" s="151" t="s">
        <v>4346</v>
      </c>
      <c r="C54" s="152" t="s">
        <v>6239</v>
      </c>
      <c r="D54" s="153">
        <v>2019</v>
      </c>
    </row>
    <row r="55" spans="1:4" ht="30" x14ac:dyDescent="0.25">
      <c r="A55" s="150">
        <v>29122901</v>
      </c>
      <c r="B55" s="151" t="s">
        <v>4012</v>
      </c>
      <c r="C55" s="152" t="s">
        <v>5200</v>
      </c>
      <c r="D55" s="153">
        <v>2019</v>
      </c>
    </row>
    <row r="56" spans="1:4" x14ac:dyDescent="0.25">
      <c r="A56" s="150">
        <v>53301000</v>
      </c>
      <c r="B56" s="151" t="s">
        <v>4351</v>
      </c>
      <c r="C56" s="152" t="s">
        <v>4434</v>
      </c>
      <c r="D56" s="153">
        <v>2019</v>
      </c>
    </row>
    <row r="57" spans="1:4" ht="30" x14ac:dyDescent="0.25">
      <c r="A57" s="150">
        <v>53301100</v>
      </c>
      <c r="B57" s="151" t="s">
        <v>4351</v>
      </c>
      <c r="C57" s="152" t="s">
        <v>6246</v>
      </c>
      <c r="D57" s="153">
        <v>2019</v>
      </c>
    </row>
    <row r="58" spans="1:4" ht="60" x14ac:dyDescent="0.25">
      <c r="A58" s="150">
        <v>39309100</v>
      </c>
      <c r="B58" s="151" t="s">
        <v>5522</v>
      </c>
      <c r="C58" s="152" t="s">
        <v>5523</v>
      </c>
      <c r="D58" s="153">
        <v>2019</v>
      </c>
    </row>
    <row r="59" spans="1:4" ht="45" x14ac:dyDescent="0.25">
      <c r="A59" s="150">
        <v>29107101</v>
      </c>
      <c r="B59" s="151" t="s">
        <v>4025</v>
      </c>
      <c r="C59" s="152" t="s">
        <v>5213</v>
      </c>
      <c r="D59" s="153">
        <v>2019</v>
      </c>
    </row>
    <row r="60" spans="1:4" ht="30" x14ac:dyDescent="0.25">
      <c r="A60" s="150">
        <v>29121100</v>
      </c>
      <c r="B60" s="151" t="s">
        <v>4004</v>
      </c>
      <c r="C60" s="152" t="s">
        <v>5243</v>
      </c>
      <c r="D60" s="153">
        <v>2019</v>
      </c>
    </row>
    <row r="61" spans="1:4" x14ac:dyDescent="0.25">
      <c r="A61" s="150">
        <v>45202000</v>
      </c>
      <c r="B61" s="151" t="s">
        <v>4200</v>
      </c>
      <c r="C61" s="152" t="s">
        <v>4434</v>
      </c>
      <c r="D61" s="153">
        <v>2019</v>
      </c>
    </row>
    <row r="62" spans="1:4" ht="90" x14ac:dyDescent="0.25">
      <c r="A62" s="150">
        <v>45202100</v>
      </c>
      <c r="B62" s="151" t="s">
        <v>4200</v>
      </c>
      <c r="C62" s="152" t="s">
        <v>5756</v>
      </c>
      <c r="D62" s="153">
        <v>2019</v>
      </c>
    </row>
    <row r="63" spans="1:4" x14ac:dyDescent="0.25">
      <c r="A63" s="150">
        <v>39200000</v>
      </c>
      <c r="B63" s="151" t="s">
        <v>5505</v>
      </c>
      <c r="C63" s="152" t="s">
        <v>4434</v>
      </c>
      <c r="D63" s="153">
        <v>2019</v>
      </c>
    </row>
    <row r="64" spans="1:4" x14ac:dyDescent="0.25">
      <c r="A64" s="150">
        <v>39202000</v>
      </c>
      <c r="B64" s="151" t="s">
        <v>5507</v>
      </c>
      <c r="C64" s="152" t="s">
        <v>4434</v>
      </c>
      <c r="D64" s="153">
        <v>2019</v>
      </c>
    </row>
    <row r="65" spans="1:4" ht="120" x14ac:dyDescent="0.25">
      <c r="A65" s="150">
        <v>39202100</v>
      </c>
      <c r="B65" s="151" t="s">
        <v>5507</v>
      </c>
      <c r="C65" s="152" t="s">
        <v>5508</v>
      </c>
      <c r="D65" s="153">
        <v>2019</v>
      </c>
    </row>
    <row r="66" spans="1:4" x14ac:dyDescent="0.25">
      <c r="A66" s="150">
        <v>33901000</v>
      </c>
      <c r="B66" s="151" t="s">
        <v>5414</v>
      </c>
      <c r="C66" s="152" t="s">
        <v>4434</v>
      </c>
      <c r="D66" s="153">
        <v>2019</v>
      </c>
    </row>
    <row r="67" spans="1:4" ht="30" x14ac:dyDescent="0.25">
      <c r="A67" s="150">
        <v>33901100</v>
      </c>
      <c r="B67" s="151" t="s">
        <v>5414</v>
      </c>
      <c r="C67" s="152" t="s">
        <v>5415</v>
      </c>
      <c r="D67" s="153">
        <v>2019</v>
      </c>
    </row>
    <row r="68" spans="1:4" ht="30" x14ac:dyDescent="0.25">
      <c r="A68" s="150">
        <v>19101100</v>
      </c>
      <c r="B68" s="151" t="s">
        <v>3815</v>
      </c>
      <c r="C68" s="152" t="s">
        <v>4818</v>
      </c>
      <c r="D68" s="153">
        <v>2019</v>
      </c>
    </row>
    <row r="69" spans="1:4" x14ac:dyDescent="0.25">
      <c r="A69" s="150">
        <v>39201000</v>
      </c>
      <c r="B69" s="151" t="s">
        <v>4136</v>
      </c>
      <c r="C69" s="152" t="s">
        <v>4434</v>
      </c>
      <c r="D69" s="153">
        <v>2019</v>
      </c>
    </row>
    <row r="70" spans="1:4" ht="75" x14ac:dyDescent="0.25">
      <c r="A70" s="150">
        <v>39201100</v>
      </c>
      <c r="B70" s="151" t="s">
        <v>4136</v>
      </c>
      <c r="C70" s="152" t="s">
        <v>5506</v>
      </c>
      <c r="D70" s="153">
        <v>2019</v>
      </c>
    </row>
    <row r="71" spans="1:4" ht="75" x14ac:dyDescent="0.25">
      <c r="A71" s="150">
        <v>19309100</v>
      </c>
      <c r="B71" s="151" t="s">
        <v>4887</v>
      </c>
      <c r="C71" s="152" t="s">
        <v>4888</v>
      </c>
      <c r="D71" s="153">
        <v>2019</v>
      </c>
    </row>
    <row r="72" spans="1:4" ht="30" x14ac:dyDescent="0.25">
      <c r="A72" s="150">
        <v>25106100</v>
      </c>
      <c r="B72" s="151" t="s">
        <v>3912</v>
      </c>
      <c r="C72" s="152" t="s">
        <v>4992</v>
      </c>
      <c r="D72" s="153">
        <v>2019</v>
      </c>
    </row>
    <row r="73" spans="1:4" ht="45" x14ac:dyDescent="0.25">
      <c r="A73" s="150">
        <v>13202300</v>
      </c>
      <c r="B73" s="151" t="s">
        <v>4600</v>
      </c>
      <c r="C73" s="152" t="s">
        <v>4606</v>
      </c>
      <c r="D73" s="153">
        <v>2019</v>
      </c>
    </row>
    <row r="74" spans="1:4" ht="105" x14ac:dyDescent="0.25">
      <c r="A74" s="150">
        <v>13202200</v>
      </c>
      <c r="B74" s="151" t="s">
        <v>4604</v>
      </c>
      <c r="C74" s="152" t="s">
        <v>4605</v>
      </c>
      <c r="D74" s="153">
        <v>2019</v>
      </c>
    </row>
    <row r="75" spans="1:4" ht="30" x14ac:dyDescent="0.25">
      <c r="A75" s="150">
        <v>23102200</v>
      </c>
      <c r="B75" s="151" t="s">
        <v>3894</v>
      </c>
      <c r="C75" s="152" t="s">
        <v>4966</v>
      </c>
      <c r="D75" s="153">
        <v>2019</v>
      </c>
    </row>
    <row r="76" spans="1:4" ht="45" x14ac:dyDescent="0.25">
      <c r="A76" s="150">
        <v>17101100</v>
      </c>
      <c r="B76" s="151" t="s">
        <v>3751</v>
      </c>
      <c r="C76" s="152" t="s">
        <v>4708</v>
      </c>
      <c r="D76" s="153">
        <v>2019</v>
      </c>
    </row>
    <row r="77" spans="1:4" x14ac:dyDescent="0.25">
      <c r="A77" s="150">
        <v>17101000</v>
      </c>
      <c r="B77" s="151" t="s">
        <v>4707</v>
      </c>
      <c r="C77" s="152" t="s">
        <v>4434</v>
      </c>
      <c r="D77" s="153">
        <v>2019</v>
      </c>
    </row>
    <row r="78" spans="1:4" x14ac:dyDescent="0.25">
      <c r="A78" s="150">
        <v>17100000</v>
      </c>
      <c r="B78" s="151" t="s">
        <v>4706</v>
      </c>
      <c r="C78" s="152" t="s">
        <v>4434</v>
      </c>
      <c r="D78" s="153">
        <v>2019</v>
      </c>
    </row>
    <row r="79" spans="1:4" ht="60" x14ac:dyDescent="0.25">
      <c r="A79" s="150">
        <v>17301100</v>
      </c>
      <c r="B79" s="151" t="s">
        <v>4765</v>
      </c>
      <c r="C79" s="152" t="s">
        <v>4766</v>
      </c>
      <c r="D79" s="153">
        <v>2019</v>
      </c>
    </row>
    <row r="80" spans="1:4" x14ac:dyDescent="0.25">
      <c r="A80" s="150">
        <v>11904000</v>
      </c>
      <c r="B80" s="151" t="s">
        <v>3660</v>
      </c>
      <c r="C80" s="152" t="s">
        <v>4434</v>
      </c>
      <c r="D80" s="153">
        <v>2019</v>
      </c>
    </row>
    <row r="81" spans="1:4" ht="45" x14ac:dyDescent="0.25">
      <c r="A81" s="150">
        <v>11904100</v>
      </c>
      <c r="B81" s="151" t="s">
        <v>3660</v>
      </c>
      <c r="C81" s="152" t="s">
        <v>4497</v>
      </c>
      <c r="D81" s="153">
        <v>2019</v>
      </c>
    </row>
    <row r="82" spans="1:4" ht="60" x14ac:dyDescent="0.25">
      <c r="A82" s="150">
        <v>25103100</v>
      </c>
      <c r="B82" s="151" t="s">
        <v>3903</v>
      </c>
      <c r="C82" s="152" t="s">
        <v>4980</v>
      </c>
      <c r="D82" s="153">
        <v>2019</v>
      </c>
    </row>
    <row r="83" spans="1:4" ht="30" x14ac:dyDescent="0.25">
      <c r="A83" s="150">
        <v>25401100</v>
      </c>
      <c r="B83" s="151" t="s">
        <v>3948</v>
      </c>
      <c r="C83" s="152" t="s">
        <v>5065</v>
      </c>
      <c r="D83" s="153">
        <v>2019</v>
      </c>
    </row>
    <row r="84" spans="1:4" x14ac:dyDescent="0.25">
      <c r="A84" s="150">
        <v>25401000</v>
      </c>
      <c r="B84" s="151" t="s">
        <v>5064</v>
      </c>
      <c r="C84" s="152" t="s">
        <v>4434</v>
      </c>
      <c r="D84" s="153">
        <v>2019</v>
      </c>
    </row>
    <row r="85" spans="1:4" ht="60" x14ac:dyDescent="0.25">
      <c r="A85" s="150">
        <v>25106200</v>
      </c>
      <c r="B85" s="151" t="s">
        <v>3913</v>
      </c>
      <c r="C85" s="152" t="s">
        <v>4993</v>
      </c>
      <c r="D85" s="153">
        <v>2019</v>
      </c>
    </row>
    <row r="86" spans="1:4" ht="105" x14ac:dyDescent="0.25">
      <c r="A86" s="150">
        <v>55301300</v>
      </c>
      <c r="B86" s="151" t="s">
        <v>6378</v>
      </c>
      <c r="C86" s="152" t="s">
        <v>6379</v>
      </c>
      <c r="D86" s="153">
        <v>2019</v>
      </c>
    </row>
    <row r="87" spans="1:4" ht="120" x14ac:dyDescent="0.25">
      <c r="A87" s="150">
        <v>55101300</v>
      </c>
      <c r="B87" s="151" t="s">
        <v>6359</v>
      </c>
      <c r="C87" s="152" t="s">
        <v>6360</v>
      </c>
      <c r="D87" s="153">
        <v>2019</v>
      </c>
    </row>
    <row r="88" spans="1:4" x14ac:dyDescent="0.25">
      <c r="A88" s="150">
        <v>27100000</v>
      </c>
      <c r="B88" s="151" t="s">
        <v>5091</v>
      </c>
      <c r="C88" s="152" t="s">
        <v>4434</v>
      </c>
      <c r="D88" s="153">
        <v>2019</v>
      </c>
    </row>
    <row r="89" spans="1:4" ht="45" x14ac:dyDescent="0.25">
      <c r="A89" s="150">
        <v>27101100</v>
      </c>
      <c r="B89" s="151" t="s">
        <v>3957</v>
      </c>
      <c r="C89" s="152" t="s">
        <v>5093</v>
      </c>
      <c r="D89" s="153">
        <v>2019</v>
      </c>
    </row>
    <row r="90" spans="1:4" ht="30" x14ac:dyDescent="0.25">
      <c r="A90" s="150">
        <v>29112901</v>
      </c>
      <c r="B90" s="151" t="s">
        <v>4032</v>
      </c>
      <c r="C90" s="152" t="s">
        <v>5221</v>
      </c>
      <c r="D90" s="153">
        <v>2019</v>
      </c>
    </row>
    <row r="91" spans="1:4" ht="45" x14ac:dyDescent="0.25">
      <c r="A91" s="150">
        <v>25112100</v>
      </c>
      <c r="B91" s="151" t="s">
        <v>3927</v>
      </c>
      <c r="C91" s="152" t="s">
        <v>5011</v>
      </c>
      <c r="D91" s="153">
        <v>2019</v>
      </c>
    </row>
    <row r="92" spans="1:4" ht="135" x14ac:dyDescent="0.25">
      <c r="A92" s="150">
        <v>55301400</v>
      </c>
      <c r="B92" s="151" t="s">
        <v>4375</v>
      </c>
      <c r="C92" s="152" t="s">
        <v>6380</v>
      </c>
      <c r="D92" s="153">
        <v>2019</v>
      </c>
    </row>
    <row r="93" spans="1:4" ht="105" x14ac:dyDescent="0.25">
      <c r="A93" s="150">
        <v>55101400</v>
      </c>
      <c r="B93" s="151" t="s">
        <v>4370</v>
      </c>
      <c r="C93" s="152" t="s">
        <v>6361</v>
      </c>
      <c r="D93" s="153">
        <v>2019</v>
      </c>
    </row>
    <row r="94" spans="1:4" x14ac:dyDescent="0.25">
      <c r="A94" s="150">
        <v>27101000</v>
      </c>
      <c r="B94" s="151" t="s">
        <v>5092</v>
      </c>
      <c r="C94" s="152" t="s">
        <v>4434</v>
      </c>
      <c r="D94" s="153">
        <v>2019</v>
      </c>
    </row>
    <row r="95" spans="1:4" x14ac:dyDescent="0.25">
      <c r="A95" s="150">
        <v>27101900</v>
      </c>
      <c r="B95" s="151" t="s">
        <v>3960</v>
      </c>
      <c r="C95" s="152" t="s">
        <v>5098</v>
      </c>
      <c r="D95" s="153">
        <v>2019</v>
      </c>
    </row>
    <row r="96" spans="1:4" x14ac:dyDescent="0.25">
      <c r="A96" s="150">
        <v>25112000</v>
      </c>
      <c r="B96" s="151" t="s">
        <v>5010</v>
      </c>
      <c r="C96" s="152" t="s">
        <v>4434</v>
      </c>
      <c r="D96" s="153">
        <v>2019</v>
      </c>
    </row>
    <row r="97" spans="1:4" x14ac:dyDescent="0.25">
      <c r="A97" s="150">
        <v>51200000</v>
      </c>
      <c r="B97" s="151" t="s">
        <v>5994</v>
      </c>
      <c r="C97" s="152" t="s">
        <v>4434</v>
      </c>
      <c r="D97" s="153">
        <v>2019</v>
      </c>
    </row>
    <row r="98" spans="1:4" x14ac:dyDescent="0.25">
      <c r="A98" s="150">
        <v>51209900</v>
      </c>
      <c r="B98" s="151" t="s">
        <v>6012</v>
      </c>
      <c r="C98" s="152" t="s">
        <v>6013</v>
      </c>
      <c r="D98" s="153">
        <v>2019</v>
      </c>
    </row>
    <row r="99" spans="1:4" ht="30" x14ac:dyDescent="0.25">
      <c r="A99" s="150">
        <v>19201100</v>
      </c>
      <c r="B99" s="151" t="s">
        <v>3832</v>
      </c>
      <c r="C99" s="152" t="s">
        <v>4845</v>
      </c>
      <c r="D99" s="153">
        <v>2019</v>
      </c>
    </row>
    <row r="100" spans="1:4" x14ac:dyDescent="0.25">
      <c r="A100" s="150">
        <v>19201000</v>
      </c>
      <c r="B100" s="151" t="s">
        <v>4844</v>
      </c>
      <c r="C100" s="152" t="s">
        <v>4434</v>
      </c>
      <c r="D100" s="153">
        <v>2019</v>
      </c>
    </row>
    <row r="101" spans="1:4" x14ac:dyDescent="0.25">
      <c r="A101" s="150">
        <v>27202100</v>
      </c>
      <c r="B101" s="151" t="s">
        <v>3971</v>
      </c>
      <c r="C101" s="152" t="s">
        <v>5123</v>
      </c>
      <c r="D101" s="153">
        <v>2019</v>
      </c>
    </row>
    <row r="102" spans="1:4" x14ac:dyDescent="0.25">
      <c r="A102" s="150">
        <v>27202000</v>
      </c>
      <c r="B102" s="151" t="s">
        <v>5122</v>
      </c>
      <c r="C102" s="152" t="s">
        <v>4434</v>
      </c>
      <c r="D102" s="153">
        <v>2019</v>
      </c>
    </row>
    <row r="103" spans="1:4" ht="45" x14ac:dyDescent="0.25">
      <c r="A103" s="150">
        <v>29909100</v>
      </c>
      <c r="B103" s="151" t="s">
        <v>4081</v>
      </c>
      <c r="C103" s="152" t="s">
        <v>5329</v>
      </c>
      <c r="D103" s="153">
        <v>2019</v>
      </c>
    </row>
    <row r="104" spans="1:4" x14ac:dyDescent="0.25">
      <c r="A104" s="150">
        <v>19202000</v>
      </c>
      <c r="B104" s="151" t="s">
        <v>3834</v>
      </c>
      <c r="C104" s="152" t="s">
        <v>4434</v>
      </c>
      <c r="D104" s="153">
        <v>2019</v>
      </c>
    </row>
    <row r="105" spans="1:4" ht="60" x14ac:dyDescent="0.25">
      <c r="A105" s="150">
        <v>19202100</v>
      </c>
      <c r="B105" s="151" t="s">
        <v>3834</v>
      </c>
      <c r="C105" s="152" t="s">
        <v>4847</v>
      </c>
      <c r="D105" s="153">
        <v>2019</v>
      </c>
    </row>
    <row r="106" spans="1:4" ht="45" x14ac:dyDescent="0.25">
      <c r="A106" s="150">
        <v>25105100</v>
      </c>
      <c r="B106" s="151" t="s">
        <v>3908</v>
      </c>
      <c r="C106" s="152" t="s">
        <v>4987</v>
      </c>
      <c r="D106" s="153">
        <v>2019</v>
      </c>
    </row>
    <row r="107" spans="1:4" ht="105" x14ac:dyDescent="0.25">
      <c r="A107" s="150">
        <v>27401100</v>
      </c>
      <c r="B107" s="151" t="s">
        <v>5166</v>
      </c>
      <c r="C107" s="152" t="s">
        <v>5167</v>
      </c>
      <c r="D107" s="153">
        <v>2019</v>
      </c>
    </row>
    <row r="108" spans="1:4" x14ac:dyDescent="0.25">
      <c r="A108" s="150">
        <v>29118000</v>
      </c>
      <c r="B108" s="151" t="s">
        <v>4047</v>
      </c>
      <c r="C108" s="152" t="s">
        <v>4434</v>
      </c>
      <c r="D108" s="153">
        <v>2019</v>
      </c>
    </row>
    <row r="109" spans="1:4" ht="30" x14ac:dyDescent="0.25">
      <c r="A109" s="150">
        <v>29118100</v>
      </c>
      <c r="B109" s="151" t="s">
        <v>4047</v>
      </c>
      <c r="C109" s="152" t="s">
        <v>5237</v>
      </c>
      <c r="D109" s="153">
        <v>2019</v>
      </c>
    </row>
    <row r="110" spans="1:4" ht="60" x14ac:dyDescent="0.25">
      <c r="A110" s="150">
        <v>49209700</v>
      </c>
      <c r="B110" s="151" t="s">
        <v>5921</v>
      </c>
      <c r="C110" s="152" t="s">
        <v>5922</v>
      </c>
      <c r="D110" s="153">
        <v>2019</v>
      </c>
    </row>
    <row r="111" spans="1:4" ht="75" x14ac:dyDescent="0.25">
      <c r="A111" s="150">
        <v>53603100</v>
      </c>
      <c r="B111" s="151" t="s">
        <v>6297</v>
      </c>
      <c r="C111" s="152" t="s">
        <v>6298</v>
      </c>
      <c r="D111" s="153">
        <v>2019</v>
      </c>
    </row>
    <row r="112" spans="1:4" ht="45" x14ac:dyDescent="0.25">
      <c r="A112" s="150">
        <v>49302100</v>
      </c>
      <c r="B112" s="151" t="s">
        <v>4256</v>
      </c>
      <c r="C112" s="152" t="s">
        <v>5927</v>
      </c>
      <c r="D112" s="153">
        <v>2019</v>
      </c>
    </row>
    <row r="113" spans="1:4" ht="45" x14ac:dyDescent="0.25">
      <c r="A113" s="150">
        <v>17302701</v>
      </c>
      <c r="B113" s="151" t="s">
        <v>3800</v>
      </c>
      <c r="C113" s="152" t="s">
        <v>4795</v>
      </c>
      <c r="D113" s="153">
        <v>2019</v>
      </c>
    </row>
    <row r="114" spans="1:4" ht="45" x14ac:dyDescent="0.25">
      <c r="A114" s="150">
        <v>17214102</v>
      </c>
      <c r="B114" s="151" t="s">
        <v>3777</v>
      </c>
      <c r="C114" s="152" t="s">
        <v>4746</v>
      </c>
      <c r="D114" s="153">
        <v>2019</v>
      </c>
    </row>
    <row r="115" spans="1:4" x14ac:dyDescent="0.25">
      <c r="A115" s="150">
        <v>49302200</v>
      </c>
      <c r="B115" s="151" t="s">
        <v>4257</v>
      </c>
      <c r="C115" s="152" t="s">
        <v>5928</v>
      </c>
      <c r="D115" s="153">
        <v>2019</v>
      </c>
    </row>
    <row r="116" spans="1:4" ht="60" x14ac:dyDescent="0.25">
      <c r="A116" s="150">
        <v>49302300</v>
      </c>
      <c r="B116" s="151" t="s">
        <v>5929</v>
      </c>
      <c r="C116" s="152" t="s">
        <v>5930</v>
      </c>
      <c r="D116" s="153">
        <v>2019</v>
      </c>
    </row>
    <row r="117" spans="1:4" x14ac:dyDescent="0.25">
      <c r="A117" s="150">
        <v>49302000</v>
      </c>
      <c r="B117" s="151" t="s">
        <v>5926</v>
      </c>
      <c r="C117" s="152" t="s">
        <v>4434</v>
      </c>
      <c r="D117" s="153">
        <v>2019</v>
      </c>
    </row>
    <row r="118" spans="1:4" ht="45" x14ac:dyDescent="0.25">
      <c r="A118" s="150">
        <v>53605101</v>
      </c>
      <c r="B118" s="151" t="s">
        <v>6305</v>
      </c>
      <c r="C118" s="152" t="s">
        <v>6306</v>
      </c>
      <c r="D118" s="153">
        <v>2019</v>
      </c>
    </row>
    <row r="119" spans="1:4" ht="30" x14ac:dyDescent="0.25">
      <c r="A119" s="150">
        <v>49209100</v>
      </c>
      <c r="B119" s="151" t="s">
        <v>4249</v>
      </c>
      <c r="C119" s="152" t="s">
        <v>5914</v>
      </c>
      <c r="D119" s="153">
        <v>2019</v>
      </c>
    </row>
    <row r="120" spans="1:4" ht="30" x14ac:dyDescent="0.25">
      <c r="A120" s="150">
        <v>39601100</v>
      </c>
      <c r="B120" s="151" t="s">
        <v>5550</v>
      </c>
      <c r="C120" s="152" t="s">
        <v>5551</v>
      </c>
      <c r="D120" s="153">
        <v>2019</v>
      </c>
    </row>
    <row r="121" spans="1:4" x14ac:dyDescent="0.25">
      <c r="A121" s="150">
        <v>39600000</v>
      </c>
      <c r="B121" s="151" t="s">
        <v>5549</v>
      </c>
      <c r="C121" s="152" t="s">
        <v>4434</v>
      </c>
      <c r="D121" s="153">
        <v>2019</v>
      </c>
    </row>
    <row r="122" spans="1:4" x14ac:dyDescent="0.25">
      <c r="A122" s="150">
        <v>39601000</v>
      </c>
      <c r="B122" s="151" t="s">
        <v>5549</v>
      </c>
      <c r="C122" s="152" t="s">
        <v>4434</v>
      </c>
      <c r="D122" s="153">
        <v>2019</v>
      </c>
    </row>
    <row r="123" spans="1:4" x14ac:dyDescent="0.25">
      <c r="A123" s="150">
        <v>33301100</v>
      </c>
      <c r="B123" s="151" t="s">
        <v>4109</v>
      </c>
      <c r="C123" s="152" t="s">
        <v>5394</v>
      </c>
      <c r="D123" s="153">
        <v>2019</v>
      </c>
    </row>
    <row r="124" spans="1:4" x14ac:dyDescent="0.25">
      <c r="A124" s="150">
        <v>33301000</v>
      </c>
      <c r="B124" s="151" t="s">
        <v>5393</v>
      </c>
      <c r="C124" s="152" t="s">
        <v>4434</v>
      </c>
      <c r="D124" s="153">
        <v>2019</v>
      </c>
    </row>
    <row r="125" spans="1:4" x14ac:dyDescent="0.25">
      <c r="A125" s="150">
        <v>51301000</v>
      </c>
      <c r="B125" s="151" t="s">
        <v>4293</v>
      </c>
      <c r="C125" s="152" t="s">
        <v>4434</v>
      </c>
      <c r="D125" s="153">
        <v>2019</v>
      </c>
    </row>
    <row r="126" spans="1:4" ht="45" x14ac:dyDescent="0.25">
      <c r="A126" s="150">
        <v>51301100</v>
      </c>
      <c r="B126" s="151" t="s">
        <v>4293</v>
      </c>
      <c r="C126" s="152" t="s">
        <v>6015</v>
      </c>
      <c r="D126" s="153">
        <v>2019</v>
      </c>
    </row>
    <row r="127" spans="1:4" ht="30" x14ac:dyDescent="0.25">
      <c r="A127" s="150">
        <v>39501100</v>
      </c>
      <c r="B127" s="151" t="s">
        <v>4138</v>
      </c>
      <c r="C127" s="152" t="s">
        <v>5541</v>
      </c>
      <c r="D127" s="153">
        <v>2019</v>
      </c>
    </row>
    <row r="128" spans="1:4" x14ac:dyDescent="0.25">
      <c r="A128" s="150">
        <v>39501000</v>
      </c>
      <c r="B128" s="151" t="s">
        <v>5540</v>
      </c>
      <c r="C128" s="152" t="s">
        <v>4434</v>
      </c>
      <c r="D128" s="153">
        <v>2019</v>
      </c>
    </row>
    <row r="129" spans="1:4" ht="30" x14ac:dyDescent="0.25">
      <c r="A129" s="150">
        <v>35302301</v>
      </c>
      <c r="B129" s="151" t="s">
        <v>5456</v>
      </c>
      <c r="C129" s="152" t="s">
        <v>5457</v>
      </c>
      <c r="D129" s="153">
        <v>2019</v>
      </c>
    </row>
    <row r="130" spans="1:4" x14ac:dyDescent="0.25">
      <c r="A130" s="150">
        <v>35301000</v>
      </c>
      <c r="B130" s="151" t="s">
        <v>4128</v>
      </c>
      <c r="C130" s="152" t="s">
        <v>4434</v>
      </c>
      <c r="D130" s="153">
        <v>2019</v>
      </c>
    </row>
    <row r="131" spans="1:4" x14ac:dyDescent="0.25">
      <c r="A131" s="150">
        <v>35301100</v>
      </c>
      <c r="B131" s="151" t="s">
        <v>4128</v>
      </c>
      <c r="C131" s="152" t="s">
        <v>5450</v>
      </c>
      <c r="D131" s="153">
        <v>2019</v>
      </c>
    </row>
    <row r="132" spans="1:4" x14ac:dyDescent="0.25">
      <c r="A132" s="150">
        <v>49309100</v>
      </c>
      <c r="B132" s="151" t="s">
        <v>4267</v>
      </c>
      <c r="C132" s="152" t="s">
        <v>5943</v>
      </c>
      <c r="D132" s="153">
        <v>2019</v>
      </c>
    </row>
    <row r="133" spans="1:4" x14ac:dyDescent="0.25">
      <c r="A133" s="150">
        <v>43301000</v>
      </c>
      <c r="B133" s="151" t="s">
        <v>4166</v>
      </c>
      <c r="C133" s="152" t="s">
        <v>4434</v>
      </c>
      <c r="D133" s="153">
        <v>2019</v>
      </c>
    </row>
    <row r="134" spans="1:4" ht="75" x14ac:dyDescent="0.25">
      <c r="A134" s="150">
        <v>43301100</v>
      </c>
      <c r="B134" s="151" t="s">
        <v>4166</v>
      </c>
      <c r="C134" s="152" t="s">
        <v>5632</v>
      </c>
      <c r="D134" s="153">
        <v>2019</v>
      </c>
    </row>
    <row r="135" spans="1:4" x14ac:dyDescent="0.25">
      <c r="A135" s="150">
        <v>43302000</v>
      </c>
      <c r="B135" s="151" t="s">
        <v>5633</v>
      </c>
      <c r="C135" s="152" t="s">
        <v>4434</v>
      </c>
      <c r="D135" s="153">
        <v>2019</v>
      </c>
    </row>
    <row r="136" spans="1:4" ht="45" x14ac:dyDescent="0.25">
      <c r="A136" s="150">
        <v>43302100</v>
      </c>
      <c r="B136" s="151" t="s">
        <v>5633</v>
      </c>
      <c r="C136" s="152" t="s">
        <v>5634</v>
      </c>
      <c r="D136" s="153">
        <v>2019</v>
      </c>
    </row>
    <row r="137" spans="1:4" ht="90" x14ac:dyDescent="0.25">
      <c r="A137" s="150">
        <v>19102100</v>
      </c>
      <c r="B137" s="151" t="s">
        <v>3818</v>
      </c>
      <c r="C137" s="152" t="s">
        <v>4824</v>
      </c>
      <c r="D137" s="153">
        <v>2019</v>
      </c>
    </row>
    <row r="138" spans="1:4" x14ac:dyDescent="0.25">
      <c r="A138" s="150">
        <v>17203000</v>
      </c>
      <c r="B138" s="151" t="s">
        <v>4717</v>
      </c>
      <c r="C138" s="152" t="s">
        <v>4434</v>
      </c>
      <c r="D138" s="153">
        <v>2019</v>
      </c>
    </row>
    <row r="139" spans="1:4" ht="75" x14ac:dyDescent="0.25">
      <c r="A139" s="150">
        <v>17203100</v>
      </c>
      <c r="B139" s="151" t="s">
        <v>4717</v>
      </c>
      <c r="C139" s="152" t="s">
        <v>4718</v>
      </c>
      <c r="D139" s="153">
        <v>2019</v>
      </c>
    </row>
    <row r="140" spans="1:4" ht="45" x14ac:dyDescent="0.25">
      <c r="A140" s="150">
        <v>51809901</v>
      </c>
      <c r="B140" s="151" t="s">
        <v>6140</v>
      </c>
      <c r="C140" s="152" t="s">
        <v>6141</v>
      </c>
      <c r="D140" s="153">
        <v>2019</v>
      </c>
    </row>
    <row r="141" spans="1:4" ht="45" x14ac:dyDescent="0.25">
      <c r="A141" s="150">
        <v>11305103</v>
      </c>
      <c r="B141" s="151" t="s">
        <v>3642</v>
      </c>
      <c r="C141" s="152" t="s">
        <v>4466</v>
      </c>
      <c r="D141" s="153">
        <v>2019</v>
      </c>
    </row>
    <row r="142" spans="1:4" ht="45" x14ac:dyDescent="0.25">
      <c r="A142" s="150">
        <v>11904101</v>
      </c>
      <c r="B142" s="151" t="s">
        <v>3661</v>
      </c>
      <c r="C142" s="152" t="s">
        <v>4498</v>
      </c>
      <c r="D142" s="153">
        <v>2019</v>
      </c>
    </row>
    <row r="143" spans="1:4" ht="75" x14ac:dyDescent="0.25">
      <c r="A143" s="150">
        <v>19102901</v>
      </c>
      <c r="B143" s="151" t="s">
        <v>3822</v>
      </c>
      <c r="C143" s="152" t="s">
        <v>4828</v>
      </c>
      <c r="D143" s="153">
        <v>2019</v>
      </c>
    </row>
    <row r="144" spans="1:4" ht="90" x14ac:dyDescent="0.25">
      <c r="A144" s="150">
        <v>15209901</v>
      </c>
      <c r="B144" s="151" t="s">
        <v>4194</v>
      </c>
      <c r="C144" s="152" t="s">
        <v>4705</v>
      </c>
      <c r="D144" s="153">
        <v>2019</v>
      </c>
    </row>
    <row r="145" spans="1:4" ht="30" x14ac:dyDescent="0.25">
      <c r="A145" s="150">
        <v>25104200</v>
      </c>
      <c r="B145" s="151" t="s">
        <v>3906</v>
      </c>
      <c r="C145" s="152" t="s">
        <v>4984</v>
      </c>
      <c r="D145" s="153">
        <v>2019</v>
      </c>
    </row>
    <row r="146" spans="1:4" x14ac:dyDescent="0.25">
      <c r="A146" s="150">
        <v>19102000</v>
      </c>
      <c r="B146" s="151" t="s">
        <v>4821</v>
      </c>
      <c r="C146" s="152" t="s">
        <v>4434</v>
      </c>
      <c r="D146" s="153">
        <v>2019</v>
      </c>
    </row>
    <row r="147" spans="1:4" x14ac:dyDescent="0.25">
      <c r="A147" s="150">
        <v>19102900</v>
      </c>
      <c r="B147" s="151" t="s">
        <v>3821</v>
      </c>
      <c r="C147" s="152" t="s">
        <v>4827</v>
      </c>
      <c r="D147" s="153">
        <v>2019</v>
      </c>
    </row>
    <row r="148" spans="1:4" x14ac:dyDescent="0.25">
      <c r="A148" s="150">
        <v>19402000</v>
      </c>
      <c r="B148" s="151" t="s">
        <v>3861</v>
      </c>
      <c r="C148" s="152" t="s">
        <v>4434</v>
      </c>
      <c r="D148" s="153">
        <v>2019</v>
      </c>
    </row>
    <row r="149" spans="1:4" ht="60" x14ac:dyDescent="0.25">
      <c r="A149" s="150">
        <v>19402100</v>
      </c>
      <c r="B149" s="151" t="s">
        <v>3861</v>
      </c>
      <c r="C149" s="152" t="s">
        <v>4905</v>
      </c>
      <c r="D149" s="153">
        <v>2019</v>
      </c>
    </row>
    <row r="150" spans="1:4" ht="30" x14ac:dyDescent="0.25">
      <c r="A150" s="150">
        <v>19102904</v>
      </c>
      <c r="B150" s="151" t="s">
        <v>4822</v>
      </c>
      <c r="C150" s="152" t="s">
        <v>4823</v>
      </c>
      <c r="D150" s="153">
        <v>2019</v>
      </c>
    </row>
    <row r="151" spans="1:4" x14ac:dyDescent="0.25">
      <c r="A151" s="150">
        <v>51801303</v>
      </c>
      <c r="B151" s="151" t="s">
        <v>6125</v>
      </c>
      <c r="C151" s="152" t="s">
        <v>6126</v>
      </c>
      <c r="D151" s="153">
        <v>2019</v>
      </c>
    </row>
    <row r="152" spans="1:4" ht="30" x14ac:dyDescent="0.25">
      <c r="A152" s="150">
        <v>11305104</v>
      </c>
      <c r="B152" s="151" t="s">
        <v>3643</v>
      </c>
      <c r="C152" s="152" t="s">
        <v>4467</v>
      </c>
      <c r="D152" s="153">
        <v>2019</v>
      </c>
    </row>
    <row r="153" spans="1:4" x14ac:dyDescent="0.25">
      <c r="A153" s="150">
        <v>15204101</v>
      </c>
      <c r="B153" s="151" t="s">
        <v>3747</v>
      </c>
      <c r="C153" s="152" t="s">
        <v>4698</v>
      </c>
      <c r="D153" s="153">
        <v>2019</v>
      </c>
    </row>
    <row r="154" spans="1:4" ht="90" x14ac:dyDescent="0.25">
      <c r="A154" s="150">
        <v>15129907</v>
      </c>
      <c r="B154" s="151" t="s">
        <v>4691</v>
      </c>
      <c r="C154" s="152" t="s">
        <v>4692</v>
      </c>
      <c r="D154" s="153">
        <v>2019</v>
      </c>
    </row>
    <row r="155" spans="1:4" x14ac:dyDescent="0.25">
      <c r="A155" s="150">
        <v>47201000</v>
      </c>
      <c r="B155" s="151" t="s">
        <v>4207</v>
      </c>
      <c r="C155" s="152" t="s">
        <v>4434</v>
      </c>
      <c r="D155" s="153">
        <v>2019</v>
      </c>
    </row>
    <row r="156" spans="1:4" ht="105" x14ac:dyDescent="0.25">
      <c r="A156" s="150">
        <v>47201100</v>
      </c>
      <c r="B156" s="151" t="s">
        <v>4207</v>
      </c>
      <c r="C156" s="152" t="s">
        <v>5790</v>
      </c>
      <c r="D156" s="153">
        <v>2019</v>
      </c>
    </row>
    <row r="157" spans="1:4" x14ac:dyDescent="0.25">
      <c r="A157" s="150">
        <v>43303000</v>
      </c>
      <c r="B157" s="151" t="s">
        <v>4167</v>
      </c>
      <c r="C157" s="152" t="s">
        <v>4434</v>
      </c>
      <c r="D157" s="153">
        <v>2019</v>
      </c>
    </row>
    <row r="158" spans="1:4" ht="90" x14ac:dyDescent="0.25">
      <c r="A158" s="150">
        <v>43303100</v>
      </c>
      <c r="B158" s="151" t="s">
        <v>4167</v>
      </c>
      <c r="C158" s="152" t="s">
        <v>5639</v>
      </c>
      <c r="D158" s="153">
        <v>2019</v>
      </c>
    </row>
    <row r="159" spans="1:4" ht="75" x14ac:dyDescent="0.25">
      <c r="A159" s="150">
        <v>47202100</v>
      </c>
      <c r="B159" s="151" t="s">
        <v>4208</v>
      </c>
      <c r="C159" s="152" t="s">
        <v>5792</v>
      </c>
      <c r="D159" s="153">
        <v>2019</v>
      </c>
    </row>
    <row r="160" spans="1:4" x14ac:dyDescent="0.25">
      <c r="A160" s="150">
        <v>47202000</v>
      </c>
      <c r="B160" s="151" t="s">
        <v>5791</v>
      </c>
      <c r="C160" s="152" t="s">
        <v>4434</v>
      </c>
      <c r="D160" s="153">
        <v>2019</v>
      </c>
    </row>
    <row r="161" spans="1:4" x14ac:dyDescent="0.25">
      <c r="A161" s="150">
        <v>53601000</v>
      </c>
      <c r="B161" s="151" t="s">
        <v>6292</v>
      </c>
      <c r="C161" s="152" t="s">
        <v>4434</v>
      </c>
      <c r="D161" s="153">
        <v>2019</v>
      </c>
    </row>
    <row r="162" spans="1:4" ht="60" x14ac:dyDescent="0.25">
      <c r="A162" s="150">
        <v>53601100</v>
      </c>
      <c r="B162" s="151" t="s">
        <v>6292</v>
      </c>
      <c r="C162" s="152" t="s">
        <v>6293</v>
      </c>
      <c r="D162" s="153">
        <v>2019</v>
      </c>
    </row>
    <row r="163" spans="1:4" x14ac:dyDescent="0.25">
      <c r="A163" s="150">
        <v>27301000</v>
      </c>
      <c r="B163" s="151" t="s">
        <v>5144</v>
      </c>
      <c r="C163" s="152" t="s">
        <v>4434</v>
      </c>
      <c r="D163" s="153">
        <v>2019</v>
      </c>
    </row>
    <row r="164" spans="1:4" ht="60" x14ac:dyDescent="0.25">
      <c r="A164" s="150">
        <v>27301100</v>
      </c>
      <c r="B164" s="151" t="s">
        <v>5144</v>
      </c>
      <c r="C164" s="152" t="s">
        <v>5145</v>
      </c>
      <c r="D164" s="153">
        <v>2019</v>
      </c>
    </row>
    <row r="165" spans="1:4" ht="75" x14ac:dyDescent="0.25">
      <c r="A165" s="150">
        <v>27401200</v>
      </c>
      <c r="B165" s="151" t="s">
        <v>3990</v>
      </c>
      <c r="C165" s="152" t="s">
        <v>5168</v>
      </c>
      <c r="D165" s="153">
        <v>2019</v>
      </c>
    </row>
    <row r="166" spans="1:4" x14ac:dyDescent="0.25">
      <c r="A166" s="150">
        <v>27401000</v>
      </c>
      <c r="B166" s="151" t="s">
        <v>5165</v>
      </c>
      <c r="C166" s="152" t="s">
        <v>4434</v>
      </c>
      <c r="D166" s="153">
        <v>2019</v>
      </c>
    </row>
    <row r="167" spans="1:4" x14ac:dyDescent="0.25">
      <c r="A167" s="150">
        <v>43401000</v>
      </c>
      <c r="B167" s="151" t="s">
        <v>4171</v>
      </c>
      <c r="C167" s="152" t="s">
        <v>4434</v>
      </c>
      <c r="D167" s="153">
        <v>2019</v>
      </c>
    </row>
    <row r="168" spans="1:4" ht="75" x14ac:dyDescent="0.25">
      <c r="A168" s="150">
        <v>43401100</v>
      </c>
      <c r="B168" s="151" t="s">
        <v>4171</v>
      </c>
      <c r="C168" s="152" t="s">
        <v>5649</v>
      </c>
      <c r="D168" s="153">
        <v>2019</v>
      </c>
    </row>
    <row r="169" spans="1:4" ht="30" x14ac:dyDescent="0.25">
      <c r="A169" s="150">
        <v>11919911</v>
      </c>
      <c r="B169" s="151" t="s">
        <v>3680</v>
      </c>
      <c r="C169" s="152" t="s">
        <v>4531</v>
      </c>
      <c r="D169" s="153">
        <v>2019</v>
      </c>
    </row>
    <row r="170" spans="1:4" x14ac:dyDescent="0.25">
      <c r="A170" s="150">
        <v>13203000</v>
      </c>
      <c r="B170" s="151" t="s">
        <v>3703</v>
      </c>
      <c r="C170" s="152" t="s">
        <v>4434</v>
      </c>
      <c r="D170" s="153">
        <v>2019</v>
      </c>
    </row>
    <row r="171" spans="1:4" ht="45" x14ac:dyDescent="0.25">
      <c r="A171" s="150">
        <v>13203100</v>
      </c>
      <c r="B171" s="151" t="s">
        <v>3703</v>
      </c>
      <c r="C171" s="152" t="s">
        <v>4607</v>
      </c>
      <c r="D171" s="153">
        <v>2019</v>
      </c>
    </row>
    <row r="172" spans="1:4" x14ac:dyDescent="0.25">
      <c r="A172" s="150">
        <v>37200000</v>
      </c>
      <c r="B172" s="151" t="s">
        <v>5477</v>
      </c>
      <c r="C172" s="152" t="s">
        <v>4434</v>
      </c>
      <c r="D172" s="153">
        <v>2019</v>
      </c>
    </row>
    <row r="173" spans="1:4" x14ac:dyDescent="0.25">
      <c r="A173" s="150">
        <v>37201000</v>
      </c>
      <c r="B173" s="151" t="s">
        <v>5478</v>
      </c>
      <c r="C173" s="152" t="s">
        <v>4434</v>
      </c>
      <c r="D173" s="153">
        <v>2019</v>
      </c>
    </row>
    <row r="174" spans="1:4" x14ac:dyDescent="0.25">
      <c r="A174" s="150">
        <v>37201900</v>
      </c>
      <c r="B174" s="151" t="s">
        <v>5483</v>
      </c>
      <c r="C174" s="152" t="s">
        <v>5484</v>
      </c>
      <c r="D174" s="153">
        <v>2019</v>
      </c>
    </row>
    <row r="175" spans="1:4" x14ac:dyDescent="0.25">
      <c r="A175" s="150">
        <v>49303000</v>
      </c>
      <c r="B175" s="151" t="s">
        <v>4260</v>
      </c>
      <c r="C175" s="152" t="s">
        <v>4434</v>
      </c>
      <c r="D175" s="153">
        <v>2019</v>
      </c>
    </row>
    <row r="176" spans="1:4" ht="45" x14ac:dyDescent="0.25">
      <c r="A176" s="150">
        <v>49303100</v>
      </c>
      <c r="B176" s="151" t="s">
        <v>4260</v>
      </c>
      <c r="C176" s="152" t="s">
        <v>5933</v>
      </c>
      <c r="D176" s="153">
        <v>2019</v>
      </c>
    </row>
    <row r="177" spans="1:4" ht="30" x14ac:dyDescent="0.25">
      <c r="A177" s="150">
        <v>53305100</v>
      </c>
      <c r="B177" s="151" t="s">
        <v>6258</v>
      </c>
      <c r="C177" s="152" t="s">
        <v>6259</v>
      </c>
      <c r="D177" s="153">
        <v>2019</v>
      </c>
    </row>
    <row r="178" spans="1:4" ht="30" x14ac:dyDescent="0.25">
      <c r="A178" s="150">
        <v>53305200</v>
      </c>
      <c r="B178" s="151" t="s">
        <v>4352</v>
      </c>
      <c r="C178" s="152" t="s">
        <v>6247</v>
      </c>
      <c r="D178" s="153">
        <v>2019</v>
      </c>
    </row>
    <row r="179" spans="1:4" ht="90" x14ac:dyDescent="0.25">
      <c r="A179" s="150">
        <v>13119904</v>
      </c>
      <c r="B179" s="151" t="s">
        <v>4587</v>
      </c>
      <c r="C179" s="152" t="s">
        <v>4588</v>
      </c>
      <c r="D179" s="153">
        <v>2019</v>
      </c>
    </row>
    <row r="180" spans="1:4" ht="45" x14ac:dyDescent="0.25">
      <c r="A180" s="150">
        <v>15205101</v>
      </c>
      <c r="B180" s="151" t="s">
        <v>3738</v>
      </c>
      <c r="C180" s="152" t="s">
        <v>4654</v>
      </c>
      <c r="D180" s="153">
        <v>2019</v>
      </c>
    </row>
    <row r="181" spans="1:4" x14ac:dyDescent="0.25">
      <c r="A181" s="150">
        <v>13100000</v>
      </c>
      <c r="B181" s="151" t="s">
        <v>4532</v>
      </c>
      <c r="C181" s="152" t="s">
        <v>4434</v>
      </c>
      <c r="D181" s="153">
        <v>2019</v>
      </c>
    </row>
    <row r="182" spans="1:4" x14ac:dyDescent="0.25">
      <c r="A182" s="150">
        <v>13119900</v>
      </c>
      <c r="B182" s="151" t="s">
        <v>4581</v>
      </c>
      <c r="C182" s="152" t="s">
        <v>4582</v>
      </c>
      <c r="D182" s="153">
        <v>2019</v>
      </c>
    </row>
    <row r="183" spans="1:4" x14ac:dyDescent="0.25">
      <c r="A183" s="150">
        <v>25101000</v>
      </c>
      <c r="B183" s="151" t="s">
        <v>3900</v>
      </c>
      <c r="C183" s="152" t="s">
        <v>4434</v>
      </c>
      <c r="D183" s="153">
        <v>2019</v>
      </c>
    </row>
    <row r="184" spans="1:4" ht="60" x14ac:dyDescent="0.25">
      <c r="A184" s="150">
        <v>25101100</v>
      </c>
      <c r="B184" s="151" t="s">
        <v>3900</v>
      </c>
      <c r="C184" s="152" t="s">
        <v>4975</v>
      </c>
      <c r="D184" s="153">
        <v>2019</v>
      </c>
    </row>
    <row r="185" spans="1:4" ht="30" x14ac:dyDescent="0.25">
      <c r="A185" s="150">
        <v>51302100</v>
      </c>
      <c r="B185" s="151" t="s">
        <v>4294</v>
      </c>
      <c r="C185" s="152" t="s">
        <v>6017</v>
      </c>
      <c r="D185" s="153">
        <v>2019</v>
      </c>
    </row>
    <row r="186" spans="1:4" x14ac:dyDescent="0.25">
      <c r="A186" s="150">
        <v>51302000</v>
      </c>
      <c r="B186" s="151" t="s">
        <v>6016</v>
      </c>
      <c r="C186" s="152" t="s">
        <v>4434</v>
      </c>
      <c r="D186" s="153">
        <v>2019</v>
      </c>
    </row>
    <row r="187" spans="1:4" x14ac:dyDescent="0.25">
      <c r="A187" s="150">
        <v>13102000</v>
      </c>
      <c r="B187" s="151" t="s">
        <v>4534</v>
      </c>
      <c r="C187" s="152" t="s">
        <v>4434</v>
      </c>
      <c r="D187" s="153">
        <v>2019</v>
      </c>
    </row>
    <row r="188" spans="1:4" ht="45" x14ac:dyDescent="0.25">
      <c r="A188" s="150">
        <v>13102100</v>
      </c>
      <c r="B188" s="151" t="s">
        <v>3682</v>
      </c>
      <c r="C188" s="152" t="s">
        <v>4535</v>
      </c>
      <c r="D188" s="153">
        <v>2019</v>
      </c>
    </row>
    <row r="189" spans="1:4" x14ac:dyDescent="0.25">
      <c r="A189" s="150">
        <v>51701000</v>
      </c>
      <c r="B189" s="151" t="s">
        <v>4325</v>
      </c>
      <c r="C189" s="152" t="s">
        <v>4434</v>
      </c>
      <c r="D189" s="153">
        <v>2019</v>
      </c>
    </row>
    <row r="190" spans="1:4" ht="60" x14ac:dyDescent="0.25">
      <c r="A190" s="150">
        <v>51701100</v>
      </c>
      <c r="B190" s="151" t="s">
        <v>4325</v>
      </c>
      <c r="C190" s="152" t="s">
        <v>6108</v>
      </c>
      <c r="D190" s="153">
        <v>2019</v>
      </c>
    </row>
    <row r="191" spans="1:4" ht="105" x14ac:dyDescent="0.25">
      <c r="A191" s="150">
        <v>17302800</v>
      </c>
      <c r="B191" s="151" t="s">
        <v>4796</v>
      </c>
      <c r="C191" s="152" t="s">
        <v>4797</v>
      </c>
      <c r="D191" s="153">
        <v>2019</v>
      </c>
    </row>
    <row r="192" spans="1:4" ht="30" x14ac:dyDescent="0.25">
      <c r="A192" s="150">
        <v>49906100</v>
      </c>
      <c r="B192" s="151" t="s">
        <v>5967</v>
      </c>
      <c r="C192" s="152" t="s">
        <v>5968</v>
      </c>
      <c r="D192" s="153">
        <v>2019</v>
      </c>
    </row>
    <row r="193" spans="1:4" ht="30" x14ac:dyDescent="0.25">
      <c r="A193" s="150">
        <v>27403100</v>
      </c>
      <c r="B193" s="151" t="s">
        <v>5175</v>
      </c>
      <c r="C193" s="152" t="s">
        <v>5176</v>
      </c>
      <c r="D193" s="153">
        <v>2019</v>
      </c>
    </row>
    <row r="194" spans="1:4" ht="45" x14ac:dyDescent="0.25">
      <c r="A194" s="150">
        <v>53502100</v>
      </c>
      <c r="B194" s="151" t="s">
        <v>6283</v>
      </c>
      <c r="C194" s="152" t="s">
        <v>6284</v>
      </c>
      <c r="D194" s="153">
        <v>2019</v>
      </c>
    </row>
    <row r="195" spans="1:4" ht="45" x14ac:dyDescent="0.25">
      <c r="A195" s="150">
        <v>29121200</v>
      </c>
      <c r="B195" s="151" t="s">
        <v>5244</v>
      </c>
      <c r="C195" s="152" t="s">
        <v>5245</v>
      </c>
      <c r="D195" s="153">
        <v>2019</v>
      </c>
    </row>
    <row r="196" spans="1:4" ht="45" x14ac:dyDescent="0.25">
      <c r="A196" s="150">
        <v>29203100</v>
      </c>
      <c r="B196" s="151" t="s">
        <v>4058</v>
      </c>
      <c r="C196" s="152" t="s">
        <v>5288</v>
      </c>
      <c r="D196" s="153">
        <v>2019</v>
      </c>
    </row>
    <row r="197" spans="1:4" ht="45" x14ac:dyDescent="0.25">
      <c r="A197" s="150">
        <v>25202300</v>
      </c>
      <c r="B197" s="151" t="s">
        <v>3939</v>
      </c>
      <c r="C197" s="152" t="s">
        <v>5033</v>
      </c>
      <c r="D197" s="153">
        <v>2019</v>
      </c>
    </row>
    <row r="198" spans="1:4" ht="135" x14ac:dyDescent="0.25">
      <c r="A198" s="150">
        <v>25119400</v>
      </c>
      <c r="B198" s="151" t="s">
        <v>5023</v>
      </c>
      <c r="C198" s="152" t="s">
        <v>5024</v>
      </c>
      <c r="D198" s="153">
        <v>2019</v>
      </c>
    </row>
    <row r="199" spans="1:4" ht="45" x14ac:dyDescent="0.25">
      <c r="A199" s="150">
        <v>25203200</v>
      </c>
      <c r="B199" s="151" t="s">
        <v>3941</v>
      </c>
      <c r="C199" s="152" t="s">
        <v>5036</v>
      </c>
      <c r="D199" s="153">
        <v>2019</v>
      </c>
    </row>
    <row r="200" spans="1:4" x14ac:dyDescent="0.25">
      <c r="A200" s="150">
        <v>43501000</v>
      </c>
      <c r="B200" s="151" t="s">
        <v>4180</v>
      </c>
      <c r="C200" s="152" t="s">
        <v>4434</v>
      </c>
      <c r="D200" s="153">
        <v>2019</v>
      </c>
    </row>
    <row r="201" spans="1:4" ht="75" x14ac:dyDescent="0.25">
      <c r="A201" s="150">
        <v>43501100</v>
      </c>
      <c r="B201" s="151" t="s">
        <v>4180</v>
      </c>
      <c r="C201" s="152" t="s">
        <v>5687</v>
      </c>
      <c r="D201" s="153">
        <v>2019</v>
      </c>
    </row>
    <row r="202" spans="1:4" x14ac:dyDescent="0.25">
      <c r="A202" s="150">
        <v>47203000</v>
      </c>
      <c r="B202" s="151" t="s">
        <v>5794</v>
      </c>
      <c r="C202" s="152" t="s">
        <v>4434</v>
      </c>
      <c r="D202" s="153">
        <v>2019</v>
      </c>
    </row>
    <row r="203" spans="1:4" ht="90" x14ac:dyDescent="0.25">
      <c r="A203" s="150">
        <v>47203100</v>
      </c>
      <c r="B203" s="151" t="s">
        <v>5794</v>
      </c>
      <c r="C203" s="152" t="s">
        <v>5795</v>
      </c>
      <c r="D203" s="153">
        <v>2019</v>
      </c>
    </row>
    <row r="204" spans="1:4" ht="30" x14ac:dyDescent="0.25">
      <c r="A204" s="150">
        <v>47204100</v>
      </c>
      <c r="B204" s="151" t="s">
        <v>4212</v>
      </c>
      <c r="C204" s="152" t="s">
        <v>5799</v>
      </c>
      <c r="D204" s="153">
        <v>2019</v>
      </c>
    </row>
    <row r="205" spans="1:4" x14ac:dyDescent="0.25">
      <c r="A205" s="150">
        <v>47204000</v>
      </c>
      <c r="B205" s="151" t="s">
        <v>5798</v>
      </c>
      <c r="C205" s="152" t="s">
        <v>4434</v>
      </c>
      <c r="D205" s="153">
        <v>2019</v>
      </c>
    </row>
    <row r="206" spans="1:4" ht="90" x14ac:dyDescent="0.25">
      <c r="A206" s="150">
        <v>17102100</v>
      </c>
      <c r="B206" s="151" t="s">
        <v>3753</v>
      </c>
      <c r="C206" s="152" t="s">
        <v>4711</v>
      </c>
      <c r="D206" s="153">
        <v>2019</v>
      </c>
    </row>
    <row r="207" spans="1:4" x14ac:dyDescent="0.25">
      <c r="A207" s="150">
        <v>41201000</v>
      </c>
      <c r="B207" s="151" t="s">
        <v>5577</v>
      </c>
      <c r="C207" s="152" t="s">
        <v>4434</v>
      </c>
      <c r="D207" s="153">
        <v>2019</v>
      </c>
    </row>
    <row r="208" spans="1:4" ht="60" x14ac:dyDescent="0.25">
      <c r="A208" s="150">
        <v>41201100</v>
      </c>
      <c r="B208" s="151" t="s">
        <v>5577</v>
      </c>
      <c r="C208" s="152" t="s">
        <v>5578</v>
      </c>
      <c r="D208" s="153">
        <v>2019</v>
      </c>
    </row>
    <row r="209" spans="1:4" ht="75" x14ac:dyDescent="0.25">
      <c r="A209" s="150">
        <v>47205100</v>
      </c>
      <c r="B209" s="151" t="s">
        <v>4215</v>
      </c>
      <c r="C209" s="152" t="s">
        <v>5805</v>
      </c>
      <c r="D209" s="153">
        <v>2019</v>
      </c>
    </row>
    <row r="210" spans="1:4" x14ac:dyDescent="0.25">
      <c r="A210" s="150">
        <v>47205000</v>
      </c>
      <c r="B210" s="151" t="s">
        <v>5804</v>
      </c>
      <c r="C210" s="152" t="s">
        <v>4434</v>
      </c>
      <c r="D210" s="153">
        <v>2019</v>
      </c>
    </row>
    <row r="211" spans="1:4" ht="45" x14ac:dyDescent="0.25">
      <c r="A211" s="150">
        <v>35101100</v>
      </c>
      <c r="B211" s="151" t="s">
        <v>4122</v>
      </c>
      <c r="C211" s="152" t="s">
        <v>5435</v>
      </c>
      <c r="D211" s="153">
        <v>2019</v>
      </c>
    </row>
    <row r="212" spans="1:4" x14ac:dyDescent="0.25">
      <c r="A212" s="150">
        <v>17204000</v>
      </c>
      <c r="B212" s="151" t="s">
        <v>3758</v>
      </c>
      <c r="C212" s="152" t="s">
        <v>4434</v>
      </c>
      <c r="D212" s="153">
        <v>2019</v>
      </c>
    </row>
    <row r="213" spans="1:4" ht="60" x14ac:dyDescent="0.25">
      <c r="A213" s="150">
        <v>17204100</v>
      </c>
      <c r="B213" s="151" t="s">
        <v>3758</v>
      </c>
      <c r="C213" s="152" t="s">
        <v>4719</v>
      </c>
      <c r="D213" s="153">
        <v>2019</v>
      </c>
    </row>
    <row r="214" spans="1:4" ht="60" x14ac:dyDescent="0.25">
      <c r="A214" s="150">
        <v>51901100</v>
      </c>
      <c r="B214" s="151" t="s">
        <v>4335</v>
      </c>
      <c r="C214" s="152" t="s">
        <v>6146</v>
      </c>
      <c r="D214" s="153">
        <v>2019</v>
      </c>
    </row>
    <row r="215" spans="1:4" x14ac:dyDescent="0.25">
      <c r="A215" s="150">
        <v>51809100</v>
      </c>
      <c r="B215" s="151" t="s">
        <v>4334</v>
      </c>
      <c r="C215" s="152" t="s">
        <v>6133</v>
      </c>
      <c r="D215" s="153">
        <v>2019</v>
      </c>
    </row>
    <row r="216" spans="1:4" x14ac:dyDescent="0.25">
      <c r="A216" s="150">
        <v>51901000</v>
      </c>
      <c r="B216" s="151" t="s">
        <v>6145</v>
      </c>
      <c r="C216" s="152" t="s">
        <v>4434</v>
      </c>
      <c r="D216" s="153">
        <v>2019</v>
      </c>
    </row>
    <row r="217" spans="1:4" x14ac:dyDescent="0.25">
      <c r="A217" s="150">
        <v>19403000</v>
      </c>
      <c r="B217" s="151" t="s">
        <v>3862</v>
      </c>
      <c r="C217" s="152" t="s">
        <v>4434</v>
      </c>
      <c r="D217" s="153">
        <v>2019</v>
      </c>
    </row>
    <row r="218" spans="1:4" ht="75" x14ac:dyDescent="0.25">
      <c r="A218" s="150">
        <v>19403100</v>
      </c>
      <c r="B218" s="151" t="s">
        <v>3862</v>
      </c>
      <c r="C218" s="152" t="s">
        <v>4906</v>
      </c>
      <c r="D218" s="153">
        <v>2019</v>
      </c>
    </row>
    <row r="219" spans="1:4" ht="90" x14ac:dyDescent="0.25">
      <c r="A219" s="150">
        <v>25105200</v>
      </c>
      <c r="B219" s="151" t="s">
        <v>3909</v>
      </c>
      <c r="C219" s="152" t="s">
        <v>4988</v>
      </c>
      <c r="D219" s="153">
        <v>2019</v>
      </c>
    </row>
    <row r="220" spans="1:4" ht="60" x14ac:dyDescent="0.25">
      <c r="A220" s="150">
        <v>19203100</v>
      </c>
      <c r="B220" s="151" t="s">
        <v>3835</v>
      </c>
      <c r="C220" s="152" t="s">
        <v>4849</v>
      </c>
      <c r="D220" s="153">
        <v>2019</v>
      </c>
    </row>
    <row r="221" spans="1:4" x14ac:dyDescent="0.25">
      <c r="A221" s="150">
        <v>19203000</v>
      </c>
      <c r="B221" s="151" t="s">
        <v>4848</v>
      </c>
      <c r="C221" s="152" t="s">
        <v>4434</v>
      </c>
      <c r="D221" s="153">
        <v>2019</v>
      </c>
    </row>
    <row r="222" spans="1:4" x14ac:dyDescent="0.25">
      <c r="A222" s="150">
        <v>11101000</v>
      </c>
      <c r="B222" s="151" t="s">
        <v>3626</v>
      </c>
      <c r="C222" s="152" t="s">
        <v>4434</v>
      </c>
      <c r="D222" s="153">
        <v>2019</v>
      </c>
    </row>
    <row r="223" spans="1:4" ht="75" x14ac:dyDescent="0.25">
      <c r="A223" s="150">
        <v>11101100</v>
      </c>
      <c r="B223" s="151" t="s">
        <v>3626</v>
      </c>
      <c r="C223" s="152" t="s">
        <v>4435</v>
      </c>
      <c r="D223" s="153">
        <v>2019</v>
      </c>
    </row>
    <row r="224" spans="1:4" ht="45" x14ac:dyDescent="0.25">
      <c r="A224" s="150">
        <v>11101103</v>
      </c>
      <c r="B224" s="151" t="s">
        <v>3627</v>
      </c>
      <c r="C224" s="152" t="s">
        <v>4436</v>
      </c>
      <c r="D224" s="153">
        <v>2019</v>
      </c>
    </row>
    <row r="225" spans="1:4" ht="90" x14ac:dyDescent="0.25">
      <c r="A225" s="150">
        <v>21102100</v>
      </c>
      <c r="B225" s="151" t="s">
        <v>3880</v>
      </c>
      <c r="C225" s="152" t="s">
        <v>4944</v>
      </c>
      <c r="D225" s="153">
        <v>2019</v>
      </c>
    </row>
    <row r="226" spans="1:4" x14ac:dyDescent="0.25">
      <c r="A226" s="150">
        <v>39901000</v>
      </c>
      <c r="B226" s="151" t="s">
        <v>4144</v>
      </c>
      <c r="C226" s="152" t="s">
        <v>4434</v>
      </c>
      <c r="D226" s="153">
        <v>2019</v>
      </c>
    </row>
    <row r="227" spans="1:4" ht="75" x14ac:dyDescent="0.25">
      <c r="A227" s="150">
        <v>39901100</v>
      </c>
      <c r="B227" s="151" t="s">
        <v>4144</v>
      </c>
      <c r="C227" s="152" t="s">
        <v>5559</v>
      </c>
      <c r="D227" s="153">
        <v>2019</v>
      </c>
    </row>
    <row r="228" spans="1:4" x14ac:dyDescent="0.25">
      <c r="A228" s="150">
        <v>29101000</v>
      </c>
      <c r="B228" s="151" t="s">
        <v>3995</v>
      </c>
      <c r="C228" s="152" t="s">
        <v>4434</v>
      </c>
      <c r="D228" s="153">
        <v>2019</v>
      </c>
    </row>
    <row r="229" spans="1:4" ht="30" x14ac:dyDescent="0.25">
      <c r="A229" s="150">
        <v>29101100</v>
      </c>
      <c r="B229" s="151" t="s">
        <v>3995</v>
      </c>
      <c r="C229" s="152" t="s">
        <v>5182</v>
      </c>
      <c r="D229" s="153">
        <v>2019</v>
      </c>
    </row>
    <row r="230" spans="1:4" ht="30" x14ac:dyDescent="0.25">
      <c r="A230" s="150">
        <v>27203200</v>
      </c>
      <c r="B230" s="151" t="s">
        <v>3974</v>
      </c>
      <c r="C230" s="152" t="s">
        <v>5129</v>
      </c>
      <c r="D230" s="153">
        <v>2019</v>
      </c>
    </row>
    <row r="231" spans="1:4" ht="45" x14ac:dyDescent="0.25">
      <c r="A231" s="150">
        <v>17302200</v>
      </c>
      <c r="B231" s="151" t="s">
        <v>4778</v>
      </c>
      <c r="C231" s="152" t="s">
        <v>4779</v>
      </c>
      <c r="D231" s="153">
        <v>2019</v>
      </c>
    </row>
    <row r="232" spans="1:4" x14ac:dyDescent="0.25">
      <c r="A232" s="150">
        <v>17205000</v>
      </c>
      <c r="B232" s="151" t="s">
        <v>3759</v>
      </c>
      <c r="C232" s="152" t="s">
        <v>4434</v>
      </c>
      <c r="D232" s="153">
        <v>2019</v>
      </c>
    </row>
    <row r="233" spans="1:4" ht="75" x14ac:dyDescent="0.25">
      <c r="A233" s="150">
        <v>17205100</v>
      </c>
      <c r="B233" s="151" t="s">
        <v>3759</v>
      </c>
      <c r="C233" s="152" t="s">
        <v>4720</v>
      </c>
      <c r="D233" s="153">
        <v>2019</v>
      </c>
    </row>
    <row r="234" spans="1:4" x14ac:dyDescent="0.25">
      <c r="A234" s="150">
        <v>13103000</v>
      </c>
      <c r="B234" s="151" t="s">
        <v>4538</v>
      </c>
      <c r="C234" s="152" t="s">
        <v>4434</v>
      </c>
      <c r="D234" s="153">
        <v>2019</v>
      </c>
    </row>
    <row r="235" spans="1:4" ht="60" x14ac:dyDescent="0.25">
      <c r="A235" s="150">
        <v>13103100</v>
      </c>
      <c r="B235" s="151" t="s">
        <v>4539</v>
      </c>
      <c r="C235" s="152" t="s">
        <v>4540</v>
      </c>
      <c r="D235" s="153">
        <v>2019</v>
      </c>
    </row>
    <row r="236" spans="1:4" ht="45" x14ac:dyDescent="0.25">
      <c r="A236" s="150">
        <v>53706100</v>
      </c>
      <c r="B236" s="151" t="s">
        <v>6328</v>
      </c>
      <c r="C236" s="152" t="s">
        <v>6329</v>
      </c>
      <c r="D236" s="153">
        <v>2019</v>
      </c>
    </row>
    <row r="237" spans="1:4" ht="30" x14ac:dyDescent="0.25">
      <c r="A237" s="150">
        <v>51919200</v>
      </c>
      <c r="B237" s="151" t="s">
        <v>6196</v>
      </c>
      <c r="C237" s="152" t="s">
        <v>6197</v>
      </c>
      <c r="D237" s="153">
        <v>2019</v>
      </c>
    </row>
    <row r="238" spans="1:4" x14ac:dyDescent="0.25">
      <c r="A238" s="150">
        <v>21201000</v>
      </c>
      <c r="B238" s="151" t="s">
        <v>3888</v>
      </c>
      <c r="C238" s="152" t="s">
        <v>4434</v>
      </c>
      <c r="D238" s="153">
        <v>2019</v>
      </c>
    </row>
    <row r="239" spans="1:4" ht="45" x14ac:dyDescent="0.25">
      <c r="A239" s="150">
        <v>21201100</v>
      </c>
      <c r="B239" s="151" t="s">
        <v>3888</v>
      </c>
      <c r="C239" s="152" t="s">
        <v>4956</v>
      </c>
      <c r="D239" s="153">
        <v>2019</v>
      </c>
    </row>
    <row r="240" spans="1:4" ht="45" x14ac:dyDescent="0.25">
      <c r="A240" s="150">
        <v>19204101</v>
      </c>
      <c r="B240" s="151" t="s">
        <v>4853</v>
      </c>
      <c r="C240" s="152" t="s">
        <v>4854</v>
      </c>
      <c r="D240" s="153">
        <v>2019</v>
      </c>
    </row>
    <row r="241" spans="1:4" ht="120" x14ac:dyDescent="0.25">
      <c r="A241" s="150">
        <v>19303300</v>
      </c>
      <c r="B241" s="151" t="s">
        <v>4874</v>
      </c>
      <c r="C241" s="152" t="s">
        <v>4875</v>
      </c>
      <c r="D241" s="153">
        <v>2019</v>
      </c>
    </row>
    <row r="242" spans="1:4" ht="30" x14ac:dyDescent="0.25">
      <c r="A242" s="150">
        <v>15205102</v>
      </c>
      <c r="B242" s="151" t="s">
        <v>3748</v>
      </c>
      <c r="C242" s="152" t="s">
        <v>4699</v>
      </c>
      <c r="D242" s="153">
        <v>2019</v>
      </c>
    </row>
    <row r="243" spans="1:4" x14ac:dyDescent="0.25">
      <c r="A243" s="150">
        <v>29201000</v>
      </c>
      <c r="B243" s="151" t="s">
        <v>5276</v>
      </c>
      <c r="C243" s="152" t="s">
        <v>4434</v>
      </c>
      <c r="D243" s="153">
        <v>2019</v>
      </c>
    </row>
    <row r="244" spans="1:4" ht="90" x14ac:dyDescent="0.25">
      <c r="A244" s="150">
        <v>19303903</v>
      </c>
      <c r="B244" s="151" t="s">
        <v>4882</v>
      </c>
      <c r="C244" s="152" t="s">
        <v>4883</v>
      </c>
      <c r="D244" s="153">
        <v>2019</v>
      </c>
    </row>
    <row r="245" spans="1:4" ht="45" x14ac:dyDescent="0.25">
      <c r="A245" s="150">
        <v>29114104</v>
      </c>
      <c r="B245" s="151" t="s">
        <v>4043</v>
      </c>
      <c r="C245" s="152" t="s">
        <v>5233</v>
      </c>
      <c r="D245" s="153">
        <v>2019</v>
      </c>
    </row>
    <row r="246" spans="1:4" ht="45" x14ac:dyDescent="0.25">
      <c r="A246" s="150">
        <v>11912101</v>
      </c>
      <c r="B246" s="151" t="s">
        <v>3667</v>
      </c>
      <c r="C246" s="152" t="s">
        <v>4509</v>
      </c>
      <c r="D246" s="153">
        <v>2019</v>
      </c>
    </row>
    <row r="247" spans="1:4" ht="90" x14ac:dyDescent="0.25">
      <c r="A247" s="150">
        <v>27202200</v>
      </c>
      <c r="B247" s="151" t="s">
        <v>3972</v>
      </c>
      <c r="C247" s="152" t="s">
        <v>5124</v>
      </c>
      <c r="D247" s="153">
        <v>2019</v>
      </c>
    </row>
    <row r="248" spans="1:4" ht="90" x14ac:dyDescent="0.25">
      <c r="A248" s="150">
        <v>51912400</v>
      </c>
      <c r="B248" s="151" t="s">
        <v>6178</v>
      </c>
      <c r="C248" s="152" t="s">
        <v>6183</v>
      </c>
      <c r="D248" s="153">
        <v>2019</v>
      </c>
    </row>
    <row r="249" spans="1:4" ht="45" x14ac:dyDescent="0.25">
      <c r="A249" s="150">
        <v>51202100</v>
      </c>
      <c r="B249" s="151" t="s">
        <v>5997</v>
      </c>
      <c r="C249" s="152" t="s">
        <v>5998</v>
      </c>
      <c r="D249" s="153">
        <v>2019</v>
      </c>
    </row>
    <row r="250" spans="1:4" ht="30" x14ac:dyDescent="0.25">
      <c r="A250" s="150">
        <v>49909100</v>
      </c>
      <c r="B250" s="151" t="s">
        <v>5977</v>
      </c>
      <c r="C250" s="152" t="s">
        <v>5978</v>
      </c>
      <c r="D250" s="153">
        <v>2019</v>
      </c>
    </row>
    <row r="251" spans="1:4" ht="135" x14ac:dyDescent="0.25">
      <c r="A251" s="150">
        <v>55101500</v>
      </c>
      <c r="B251" s="151" t="s">
        <v>4371</v>
      </c>
      <c r="C251" s="152" t="s">
        <v>6362</v>
      </c>
      <c r="D251" s="153">
        <v>2019</v>
      </c>
    </row>
    <row r="252" spans="1:4" ht="135" x14ac:dyDescent="0.25">
      <c r="A252" s="150">
        <v>55301500</v>
      </c>
      <c r="B252" s="151" t="s">
        <v>4376</v>
      </c>
      <c r="C252" s="152" t="s">
        <v>6381</v>
      </c>
      <c r="D252" s="153">
        <v>2019</v>
      </c>
    </row>
    <row r="253" spans="1:4" ht="45" x14ac:dyDescent="0.25">
      <c r="A253" s="150">
        <v>27102100</v>
      </c>
      <c r="B253" s="151" t="s">
        <v>3961</v>
      </c>
      <c r="C253" s="152" t="s">
        <v>5100</v>
      </c>
      <c r="D253" s="153">
        <v>2019</v>
      </c>
    </row>
    <row r="254" spans="1:4" ht="105" x14ac:dyDescent="0.25">
      <c r="A254" s="150">
        <v>49909200</v>
      </c>
      <c r="B254" s="151" t="s">
        <v>4283</v>
      </c>
      <c r="C254" s="152" t="s">
        <v>5979</v>
      </c>
      <c r="D254" s="153">
        <v>2019</v>
      </c>
    </row>
    <row r="255" spans="1:4" ht="75" x14ac:dyDescent="0.25">
      <c r="A255" s="150">
        <v>53201200</v>
      </c>
      <c r="B255" s="151" t="s">
        <v>4347</v>
      </c>
      <c r="C255" s="152" t="s">
        <v>6240</v>
      </c>
      <c r="D255" s="153">
        <v>2019</v>
      </c>
    </row>
    <row r="256" spans="1:4" x14ac:dyDescent="0.25">
      <c r="A256" s="150">
        <v>43200000</v>
      </c>
      <c r="B256" s="151" t="s">
        <v>5623</v>
      </c>
      <c r="C256" s="152" t="s">
        <v>4434</v>
      </c>
      <c r="D256" s="153">
        <v>2019</v>
      </c>
    </row>
    <row r="257" spans="1:4" x14ac:dyDescent="0.25">
      <c r="A257" s="150">
        <v>43209900</v>
      </c>
      <c r="B257" s="151" t="s">
        <v>5629</v>
      </c>
      <c r="C257" s="152" t="s">
        <v>5630</v>
      </c>
      <c r="D257" s="153">
        <v>2019</v>
      </c>
    </row>
    <row r="258" spans="1:4" ht="60" x14ac:dyDescent="0.25">
      <c r="A258" s="150">
        <v>25112200</v>
      </c>
      <c r="B258" s="151" t="s">
        <v>3928</v>
      </c>
      <c r="C258" s="152" t="s">
        <v>5012</v>
      </c>
      <c r="D258" s="153">
        <v>2019</v>
      </c>
    </row>
    <row r="259" spans="1:4" x14ac:dyDescent="0.25">
      <c r="A259" s="150">
        <v>21109900</v>
      </c>
      <c r="B259" s="151" t="s">
        <v>3887</v>
      </c>
      <c r="C259" s="152" t="s">
        <v>4954</v>
      </c>
      <c r="D259" s="153">
        <v>2019</v>
      </c>
    </row>
    <row r="260" spans="1:4" ht="120" x14ac:dyDescent="0.25">
      <c r="A260" s="150">
        <v>21109400</v>
      </c>
      <c r="B260" s="151" t="s">
        <v>3886</v>
      </c>
      <c r="C260" s="152" t="s">
        <v>4953</v>
      </c>
      <c r="D260" s="153">
        <v>2019</v>
      </c>
    </row>
    <row r="261" spans="1:4" x14ac:dyDescent="0.25">
      <c r="A261" s="150">
        <v>11311000</v>
      </c>
      <c r="B261" s="151" t="s">
        <v>3650</v>
      </c>
      <c r="C261" s="152" t="s">
        <v>4434</v>
      </c>
      <c r="D261" s="153">
        <v>2019</v>
      </c>
    </row>
    <row r="262" spans="1:4" ht="45" x14ac:dyDescent="0.25">
      <c r="A262" s="150">
        <v>11311100</v>
      </c>
      <c r="B262" s="151" t="s">
        <v>3650</v>
      </c>
      <c r="C262" s="152" t="s">
        <v>4477</v>
      </c>
      <c r="D262" s="153">
        <v>2019</v>
      </c>
    </row>
    <row r="263" spans="1:4" x14ac:dyDescent="0.25">
      <c r="A263" s="150">
        <v>13114000</v>
      </c>
      <c r="B263" s="151" t="s">
        <v>3696</v>
      </c>
      <c r="C263" s="152" t="s">
        <v>4434</v>
      </c>
      <c r="D263" s="153">
        <v>2019</v>
      </c>
    </row>
    <row r="264" spans="1:4" ht="45" x14ac:dyDescent="0.25">
      <c r="A264" s="150">
        <v>13114100</v>
      </c>
      <c r="B264" s="151" t="s">
        <v>3696</v>
      </c>
      <c r="C264" s="152" t="s">
        <v>4576</v>
      </c>
      <c r="D264" s="153">
        <v>2019</v>
      </c>
    </row>
    <row r="265" spans="1:4" ht="30" x14ac:dyDescent="0.25">
      <c r="A265" s="150">
        <v>11919902</v>
      </c>
      <c r="B265" s="151" t="s">
        <v>3674</v>
      </c>
      <c r="C265" s="152" t="s">
        <v>4525</v>
      </c>
      <c r="D265" s="153">
        <v>2019</v>
      </c>
    </row>
    <row r="266" spans="1:4" x14ac:dyDescent="0.25">
      <c r="A266" s="150">
        <v>13104000</v>
      </c>
      <c r="B266" s="151" t="s">
        <v>4544</v>
      </c>
      <c r="C266" s="152" t="s">
        <v>4434</v>
      </c>
      <c r="D266" s="153">
        <v>2019</v>
      </c>
    </row>
    <row r="267" spans="1:4" ht="135" x14ac:dyDescent="0.25">
      <c r="A267" s="150">
        <v>13104100</v>
      </c>
      <c r="B267" s="151" t="s">
        <v>4544</v>
      </c>
      <c r="C267" s="152" t="s">
        <v>4545</v>
      </c>
      <c r="D267" s="153">
        <v>2019</v>
      </c>
    </row>
    <row r="268" spans="1:4" x14ac:dyDescent="0.25">
      <c r="A268" s="150">
        <v>15121000</v>
      </c>
      <c r="B268" s="151" t="s">
        <v>4659</v>
      </c>
      <c r="C268" s="152" t="s">
        <v>4434</v>
      </c>
      <c r="D268" s="153">
        <v>2019</v>
      </c>
    </row>
    <row r="269" spans="1:4" x14ac:dyDescent="0.25">
      <c r="A269" s="150">
        <v>15122000</v>
      </c>
      <c r="B269" s="151" t="s">
        <v>3717</v>
      </c>
      <c r="C269" s="152" t="s">
        <v>4434</v>
      </c>
      <c r="D269" s="153">
        <v>2019</v>
      </c>
    </row>
    <row r="270" spans="1:4" ht="45" x14ac:dyDescent="0.25">
      <c r="A270" s="150">
        <v>15122100</v>
      </c>
      <c r="B270" s="151" t="s">
        <v>3717</v>
      </c>
      <c r="C270" s="152" t="s">
        <v>4631</v>
      </c>
      <c r="D270" s="153">
        <v>2019</v>
      </c>
    </row>
    <row r="271" spans="1:4" x14ac:dyDescent="0.25">
      <c r="A271" s="150">
        <v>11302000</v>
      </c>
      <c r="B271" s="151" t="s">
        <v>3636</v>
      </c>
      <c r="C271" s="152" t="s">
        <v>4434</v>
      </c>
      <c r="D271" s="153">
        <v>2019</v>
      </c>
    </row>
    <row r="272" spans="1:4" ht="45" x14ac:dyDescent="0.25">
      <c r="A272" s="150">
        <v>11302100</v>
      </c>
      <c r="B272" s="151" t="s">
        <v>3636</v>
      </c>
      <c r="C272" s="152" t="s">
        <v>4457</v>
      </c>
      <c r="D272" s="153">
        <v>2019</v>
      </c>
    </row>
    <row r="273" spans="1:4" x14ac:dyDescent="0.25">
      <c r="A273" s="150">
        <v>17206000</v>
      </c>
      <c r="B273" s="151" t="s">
        <v>3761</v>
      </c>
      <c r="C273" s="152" t="s">
        <v>4434</v>
      </c>
      <c r="D273" s="153">
        <v>2019</v>
      </c>
    </row>
    <row r="274" spans="1:4" ht="60" x14ac:dyDescent="0.25">
      <c r="A274" s="150">
        <v>17206100</v>
      </c>
      <c r="B274" s="151" t="s">
        <v>3761</v>
      </c>
      <c r="C274" s="152" t="s">
        <v>4723</v>
      </c>
      <c r="D274" s="153">
        <v>2019</v>
      </c>
    </row>
    <row r="275" spans="1:4" ht="120" x14ac:dyDescent="0.25">
      <c r="A275" s="150">
        <v>15124100</v>
      </c>
      <c r="B275" s="151" t="s">
        <v>3727</v>
      </c>
      <c r="C275" s="152" t="s">
        <v>4667</v>
      </c>
      <c r="D275" s="153">
        <v>2019</v>
      </c>
    </row>
    <row r="276" spans="1:4" ht="90" x14ac:dyDescent="0.25">
      <c r="A276" s="150">
        <v>15123100</v>
      </c>
      <c r="B276" s="151" t="s">
        <v>3730</v>
      </c>
      <c r="C276" s="152" t="s">
        <v>4664</v>
      </c>
      <c r="D276" s="153">
        <v>2019</v>
      </c>
    </row>
    <row r="277" spans="1:4" ht="45" x14ac:dyDescent="0.25">
      <c r="A277" s="150">
        <v>51916100</v>
      </c>
      <c r="B277" s="151" t="s">
        <v>6189</v>
      </c>
      <c r="C277" s="152" t="s">
        <v>6190</v>
      </c>
      <c r="D277" s="153">
        <v>2019</v>
      </c>
    </row>
    <row r="278" spans="1:4" x14ac:dyDescent="0.25">
      <c r="A278" s="150">
        <v>51916000</v>
      </c>
      <c r="B278" s="151" t="s">
        <v>6188</v>
      </c>
      <c r="C278" s="152" t="s">
        <v>4434</v>
      </c>
      <c r="D278" s="153">
        <v>2019</v>
      </c>
    </row>
    <row r="279" spans="1:4" ht="45" x14ac:dyDescent="0.25">
      <c r="A279" s="150">
        <v>51916200</v>
      </c>
      <c r="B279" s="151" t="s">
        <v>6191</v>
      </c>
      <c r="C279" s="152" t="s">
        <v>6192</v>
      </c>
      <c r="D279" s="153">
        <v>2019</v>
      </c>
    </row>
    <row r="280" spans="1:4" x14ac:dyDescent="0.25">
      <c r="A280" s="150">
        <v>15120000</v>
      </c>
      <c r="B280" s="151" t="s">
        <v>4658</v>
      </c>
      <c r="C280" s="152" t="s">
        <v>4434</v>
      </c>
      <c r="D280" s="153">
        <v>2019</v>
      </c>
    </row>
    <row r="281" spans="1:4" ht="105" x14ac:dyDescent="0.25">
      <c r="A281" s="150">
        <v>15129900</v>
      </c>
      <c r="B281" s="151" t="s">
        <v>4645</v>
      </c>
      <c r="C281" s="152" t="s">
        <v>4682</v>
      </c>
      <c r="D281" s="153">
        <v>2019</v>
      </c>
    </row>
    <row r="282" spans="1:4" ht="60" x14ac:dyDescent="0.25">
      <c r="A282" s="150">
        <v>15125100</v>
      </c>
      <c r="B282" s="151" t="s">
        <v>3721</v>
      </c>
      <c r="C282" s="152" t="s">
        <v>4673</v>
      </c>
      <c r="D282" s="153">
        <v>2019</v>
      </c>
    </row>
    <row r="283" spans="1:4" ht="60" x14ac:dyDescent="0.25">
      <c r="A283" s="150">
        <v>25102100</v>
      </c>
      <c r="B283" s="151" t="s">
        <v>3901</v>
      </c>
      <c r="C283" s="152" t="s">
        <v>4977</v>
      </c>
      <c r="D283" s="153">
        <v>2019</v>
      </c>
    </row>
    <row r="284" spans="1:4" x14ac:dyDescent="0.25">
      <c r="A284" s="150">
        <v>15123000</v>
      </c>
      <c r="B284" s="151" t="s">
        <v>4663</v>
      </c>
      <c r="C284" s="152" t="s">
        <v>4434</v>
      </c>
      <c r="D284" s="153">
        <v>2019</v>
      </c>
    </row>
    <row r="285" spans="1:4" ht="90" x14ac:dyDescent="0.25">
      <c r="A285" s="150">
        <v>15121100</v>
      </c>
      <c r="B285" s="151" t="s">
        <v>3718</v>
      </c>
      <c r="C285" s="152" t="s">
        <v>4660</v>
      </c>
      <c r="D285" s="153">
        <v>2019</v>
      </c>
    </row>
    <row r="286" spans="1:4" ht="45" x14ac:dyDescent="0.25">
      <c r="A286" s="150">
        <v>15129908</v>
      </c>
      <c r="B286" s="151" t="s">
        <v>3732</v>
      </c>
      <c r="C286" s="152" t="s">
        <v>4648</v>
      </c>
      <c r="D286" s="153">
        <v>2019</v>
      </c>
    </row>
    <row r="287" spans="1:4" ht="75" x14ac:dyDescent="0.25">
      <c r="A287" s="150">
        <v>15123200</v>
      </c>
      <c r="B287" s="151" t="s">
        <v>3729</v>
      </c>
      <c r="C287" s="152" t="s">
        <v>4665</v>
      </c>
      <c r="D287" s="153">
        <v>2019</v>
      </c>
    </row>
    <row r="288" spans="1:4" x14ac:dyDescent="0.25">
      <c r="A288" s="150">
        <v>49201000</v>
      </c>
      <c r="B288" s="151" t="s">
        <v>4245</v>
      </c>
      <c r="C288" s="152" t="s">
        <v>4434</v>
      </c>
      <c r="D288" s="153">
        <v>2019</v>
      </c>
    </row>
    <row r="289" spans="1:4" ht="30" x14ac:dyDescent="0.25">
      <c r="A289" s="150">
        <v>49201100</v>
      </c>
      <c r="B289" s="151" t="s">
        <v>4245</v>
      </c>
      <c r="C289" s="152" t="s">
        <v>5908</v>
      </c>
      <c r="D289" s="153">
        <v>2019</v>
      </c>
    </row>
    <row r="290" spans="1:4" ht="45" x14ac:dyDescent="0.25">
      <c r="A290" s="150">
        <v>39601200</v>
      </c>
      <c r="B290" s="151" t="s">
        <v>5552</v>
      </c>
      <c r="C290" s="152" t="s">
        <v>5553</v>
      </c>
      <c r="D290" s="153">
        <v>2019</v>
      </c>
    </row>
    <row r="291" spans="1:4" ht="120" x14ac:dyDescent="0.25">
      <c r="A291" s="150">
        <v>19103100</v>
      </c>
      <c r="B291" s="151" t="s">
        <v>4832</v>
      </c>
      <c r="C291" s="152" t="s">
        <v>4833</v>
      </c>
      <c r="D291" s="153">
        <v>2019</v>
      </c>
    </row>
    <row r="292" spans="1:4" x14ac:dyDescent="0.25">
      <c r="A292" s="150">
        <v>19103000</v>
      </c>
      <c r="B292" s="151" t="s">
        <v>4831</v>
      </c>
      <c r="C292" s="152" t="s">
        <v>4434</v>
      </c>
      <c r="D292" s="153">
        <v>2019</v>
      </c>
    </row>
    <row r="293" spans="1:4" x14ac:dyDescent="0.25">
      <c r="A293" s="150">
        <v>47401000</v>
      </c>
      <c r="B293" s="151" t="s">
        <v>4232</v>
      </c>
      <c r="C293" s="152" t="s">
        <v>4434</v>
      </c>
      <c r="D293" s="153">
        <v>2019</v>
      </c>
    </row>
    <row r="294" spans="1:4" ht="60" x14ac:dyDescent="0.25">
      <c r="A294" s="150">
        <v>47401100</v>
      </c>
      <c r="B294" s="151" t="s">
        <v>4232</v>
      </c>
      <c r="C294" s="152" t="s">
        <v>5859</v>
      </c>
      <c r="D294" s="153">
        <v>2019</v>
      </c>
    </row>
    <row r="295" spans="1:4" x14ac:dyDescent="0.25">
      <c r="A295" s="150">
        <v>47409900</v>
      </c>
      <c r="B295" s="151" t="s">
        <v>5871</v>
      </c>
      <c r="C295" s="152" t="s">
        <v>5872</v>
      </c>
      <c r="D295" s="153">
        <v>2019</v>
      </c>
    </row>
    <row r="296" spans="1:4" x14ac:dyDescent="0.25">
      <c r="A296" s="150">
        <v>47207000</v>
      </c>
      <c r="B296" s="151" t="s">
        <v>5809</v>
      </c>
      <c r="C296" s="152" t="s">
        <v>4434</v>
      </c>
      <c r="D296" s="153">
        <v>2019</v>
      </c>
    </row>
    <row r="297" spans="1:4" x14ac:dyDescent="0.25">
      <c r="A297" s="150">
        <v>47206000</v>
      </c>
      <c r="B297" s="151" t="s">
        <v>5807</v>
      </c>
      <c r="C297" s="152" t="s">
        <v>4434</v>
      </c>
      <c r="D297" s="153">
        <v>2019</v>
      </c>
    </row>
    <row r="298" spans="1:4" ht="135" x14ac:dyDescent="0.25">
      <c r="A298" s="150">
        <v>47206100</v>
      </c>
      <c r="B298" s="151" t="s">
        <v>5807</v>
      </c>
      <c r="C298" s="152" t="s">
        <v>5808</v>
      </c>
      <c r="D298" s="153">
        <v>2019</v>
      </c>
    </row>
    <row r="299" spans="1:4" x14ac:dyDescent="0.25">
      <c r="A299" s="150">
        <v>11902000</v>
      </c>
      <c r="B299" s="151" t="s">
        <v>3656</v>
      </c>
      <c r="C299" s="152" t="s">
        <v>4434</v>
      </c>
      <c r="D299" s="153">
        <v>2019</v>
      </c>
    </row>
    <row r="300" spans="1:4" ht="75" x14ac:dyDescent="0.25">
      <c r="A300" s="150">
        <v>11902100</v>
      </c>
      <c r="B300" s="151" t="s">
        <v>3656</v>
      </c>
      <c r="C300" s="152" t="s">
        <v>4486</v>
      </c>
      <c r="D300" s="153">
        <v>2019</v>
      </c>
    </row>
    <row r="301" spans="1:4" x14ac:dyDescent="0.25">
      <c r="A301" s="150">
        <v>47200000</v>
      </c>
      <c r="B301" s="151" t="s">
        <v>5789</v>
      </c>
      <c r="C301" s="152" t="s">
        <v>4434</v>
      </c>
      <c r="D301" s="153">
        <v>2019</v>
      </c>
    </row>
    <row r="302" spans="1:4" ht="45" x14ac:dyDescent="0.25">
      <c r="A302" s="150">
        <v>47504100</v>
      </c>
      <c r="B302" s="151" t="s">
        <v>4241</v>
      </c>
      <c r="C302" s="152" t="s">
        <v>5889</v>
      </c>
      <c r="D302" s="153">
        <v>2019</v>
      </c>
    </row>
    <row r="303" spans="1:4" x14ac:dyDescent="0.25">
      <c r="A303" s="150">
        <v>49901000</v>
      </c>
      <c r="B303" s="151" t="s">
        <v>5948</v>
      </c>
      <c r="C303" s="152" t="s">
        <v>4434</v>
      </c>
      <c r="D303" s="153">
        <v>2019</v>
      </c>
    </row>
    <row r="304" spans="1:4" ht="45" x14ac:dyDescent="0.25">
      <c r="A304" s="150">
        <v>49901200</v>
      </c>
      <c r="B304" s="151" t="s">
        <v>5951</v>
      </c>
      <c r="C304" s="152" t="s">
        <v>5952</v>
      </c>
      <c r="D304" s="153">
        <v>2019</v>
      </c>
    </row>
    <row r="305" spans="1:4" x14ac:dyDescent="0.25">
      <c r="A305" s="150">
        <v>53701000</v>
      </c>
      <c r="B305" s="151" t="s">
        <v>6317</v>
      </c>
      <c r="C305" s="152" t="s">
        <v>4434</v>
      </c>
      <c r="D305" s="153">
        <v>2019</v>
      </c>
    </row>
    <row r="306" spans="1:4" ht="45" x14ac:dyDescent="0.25">
      <c r="A306" s="150">
        <v>53701100</v>
      </c>
      <c r="B306" s="151" t="s">
        <v>6317</v>
      </c>
      <c r="C306" s="152" t="s">
        <v>6318</v>
      </c>
      <c r="D306" s="153">
        <v>2019</v>
      </c>
    </row>
    <row r="307" spans="1:4" x14ac:dyDescent="0.25">
      <c r="A307" s="150">
        <v>35201000</v>
      </c>
      <c r="B307" s="151" t="s">
        <v>5438</v>
      </c>
      <c r="C307" s="152" t="s">
        <v>4434</v>
      </c>
      <c r="D307" s="153">
        <v>2019</v>
      </c>
    </row>
    <row r="308" spans="1:4" x14ac:dyDescent="0.25">
      <c r="A308" s="150">
        <v>35200000</v>
      </c>
      <c r="B308" s="151" t="s">
        <v>5437</v>
      </c>
      <c r="C308" s="152" t="s">
        <v>4434</v>
      </c>
      <c r="D308" s="153">
        <v>2019</v>
      </c>
    </row>
    <row r="309" spans="1:4" x14ac:dyDescent="0.25">
      <c r="A309" s="150">
        <v>35201900</v>
      </c>
      <c r="B309" s="151" t="s">
        <v>4127</v>
      </c>
      <c r="C309" s="152" t="s">
        <v>5446</v>
      </c>
      <c r="D309" s="153">
        <v>2019</v>
      </c>
    </row>
    <row r="310" spans="1:4" ht="45" x14ac:dyDescent="0.25">
      <c r="A310" s="150">
        <v>35201100</v>
      </c>
      <c r="B310" s="151" t="s">
        <v>5439</v>
      </c>
      <c r="C310" s="152" t="s">
        <v>5440</v>
      </c>
      <c r="D310" s="153">
        <v>2019</v>
      </c>
    </row>
    <row r="311" spans="1:4" ht="30" x14ac:dyDescent="0.25">
      <c r="A311" s="150">
        <v>35201200</v>
      </c>
      <c r="B311" s="151" t="s">
        <v>4124</v>
      </c>
      <c r="C311" s="152" t="s">
        <v>5441</v>
      </c>
      <c r="D311" s="153">
        <v>2019</v>
      </c>
    </row>
    <row r="312" spans="1:4" x14ac:dyDescent="0.25">
      <c r="A312" s="150">
        <v>35201300</v>
      </c>
      <c r="B312" s="151" t="s">
        <v>4125</v>
      </c>
      <c r="C312" s="152" t="s">
        <v>5442</v>
      </c>
      <c r="D312" s="153">
        <v>2019</v>
      </c>
    </row>
    <row r="313" spans="1:4" ht="45" x14ac:dyDescent="0.25">
      <c r="A313" s="150">
        <v>35201400</v>
      </c>
      <c r="B313" s="151" t="s">
        <v>4126</v>
      </c>
      <c r="C313" s="152" t="s">
        <v>5443</v>
      </c>
      <c r="D313" s="153">
        <v>2019</v>
      </c>
    </row>
    <row r="314" spans="1:4" ht="45" x14ac:dyDescent="0.25">
      <c r="A314" s="150">
        <v>35201500</v>
      </c>
      <c r="B314" s="151" t="s">
        <v>5444</v>
      </c>
      <c r="C314" s="152" t="s">
        <v>5445</v>
      </c>
      <c r="D314" s="153">
        <v>2019</v>
      </c>
    </row>
    <row r="315" spans="1:4" ht="45" x14ac:dyDescent="0.25">
      <c r="A315" s="150">
        <v>51919300</v>
      </c>
      <c r="B315" s="151" t="s">
        <v>6198</v>
      </c>
      <c r="C315" s="152" t="s">
        <v>6199</v>
      </c>
      <c r="D315" s="153">
        <v>2019</v>
      </c>
    </row>
    <row r="316" spans="1:4" ht="60" x14ac:dyDescent="0.25">
      <c r="A316" s="150">
        <v>13104106</v>
      </c>
      <c r="B316" s="151" t="s">
        <v>4554</v>
      </c>
      <c r="C316" s="152" t="s">
        <v>4555</v>
      </c>
      <c r="D316" s="153">
        <v>2019</v>
      </c>
    </row>
    <row r="317" spans="1:4" ht="60" x14ac:dyDescent="0.25">
      <c r="A317" s="150">
        <v>33301200</v>
      </c>
      <c r="B317" s="151" t="s">
        <v>4110</v>
      </c>
      <c r="C317" s="152" t="s">
        <v>5395</v>
      </c>
      <c r="D317" s="153">
        <v>2019</v>
      </c>
    </row>
    <row r="318" spans="1:4" x14ac:dyDescent="0.25">
      <c r="A318" s="150">
        <v>43402000</v>
      </c>
      <c r="B318" s="151" t="s">
        <v>5650</v>
      </c>
      <c r="C318" s="152" t="s">
        <v>4434</v>
      </c>
      <c r="D318" s="153">
        <v>2019</v>
      </c>
    </row>
    <row r="319" spans="1:4" ht="60" x14ac:dyDescent="0.25">
      <c r="A319" s="150">
        <v>43402100</v>
      </c>
      <c r="B319" s="151" t="s">
        <v>5650</v>
      </c>
      <c r="C319" s="152" t="s">
        <v>5651</v>
      </c>
      <c r="D319" s="153">
        <v>2019</v>
      </c>
    </row>
    <row r="320" spans="1:4" x14ac:dyDescent="0.25">
      <c r="A320" s="150">
        <v>13105000</v>
      </c>
      <c r="B320" s="151" t="s">
        <v>3688</v>
      </c>
      <c r="C320" s="152" t="s">
        <v>4434</v>
      </c>
      <c r="D320" s="153">
        <v>2019</v>
      </c>
    </row>
    <row r="321" spans="1:4" ht="60" x14ac:dyDescent="0.25">
      <c r="A321" s="150">
        <v>13105100</v>
      </c>
      <c r="B321" s="151" t="s">
        <v>3688</v>
      </c>
      <c r="C321" s="152" t="s">
        <v>4560</v>
      </c>
      <c r="D321" s="153">
        <v>2019</v>
      </c>
    </row>
    <row r="322" spans="1:4" ht="30" x14ac:dyDescent="0.25">
      <c r="A322" s="150">
        <v>39309200</v>
      </c>
      <c r="B322" s="151" t="s">
        <v>5524</v>
      </c>
      <c r="C322" s="152" t="s">
        <v>5525</v>
      </c>
      <c r="D322" s="153">
        <v>2019</v>
      </c>
    </row>
    <row r="323" spans="1:4" x14ac:dyDescent="0.25">
      <c r="A323" s="150">
        <v>21101000</v>
      </c>
      <c r="B323" s="151" t="s">
        <v>4935</v>
      </c>
      <c r="C323" s="152" t="s">
        <v>4434</v>
      </c>
      <c r="D323" s="153">
        <v>2019</v>
      </c>
    </row>
    <row r="324" spans="1:4" x14ac:dyDescent="0.25">
      <c r="A324" s="150">
        <v>21101900</v>
      </c>
      <c r="B324" s="151" t="s">
        <v>3879</v>
      </c>
      <c r="C324" s="152" t="s">
        <v>4942</v>
      </c>
      <c r="D324" s="153">
        <v>2019</v>
      </c>
    </row>
    <row r="325" spans="1:4" x14ac:dyDescent="0.25">
      <c r="A325" s="150">
        <v>21100000</v>
      </c>
      <c r="B325" s="151" t="s">
        <v>4934</v>
      </c>
      <c r="C325" s="152" t="s">
        <v>4434</v>
      </c>
      <c r="D325" s="153">
        <v>2019</v>
      </c>
    </row>
    <row r="326" spans="1:4" ht="75" x14ac:dyDescent="0.25">
      <c r="A326" s="150">
        <v>41202100</v>
      </c>
      <c r="B326" s="151" t="s">
        <v>5582</v>
      </c>
      <c r="C326" s="152" t="s">
        <v>5583</v>
      </c>
      <c r="D326" s="153">
        <v>2019</v>
      </c>
    </row>
    <row r="327" spans="1:4" x14ac:dyDescent="0.25">
      <c r="A327" s="150">
        <v>41202000</v>
      </c>
      <c r="B327" s="151" t="s">
        <v>5581</v>
      </c>
      <c r="C327" s="152" t="s">
        <v>4434</v>
      </c>
      <c r="D327" s="153">
        <v>2019</v>
      </c>
    </row>
    <row r="328" spans="1:4" x14ac:dyDescent="0.25">
      <c r="A328" s="150">
        <v>43502000</v>
      </c>
      <c r="B328" s="151" t="s">
        <v>5689</v>
      </c>
      <c r="C328" s="152" t="s">
        <v>4434</v>
      </c>
      <c r="D328" s="153">
        <v>2019</v>
      </c>
    </row>
    <row r="329" spans="1:4" ht="60" x14ac:dyDescent="0.25">
      <c r="A329" s="150">
        <v>43502100</v>
      </c>
      <c r="B329" s="151" t="s">
        <v>5689</v>
      </c>
      <c r="C329" s="152" t="s">
        <v>5690</v>
      </c>
      <c r="D329" s="153">
        <v>2019</v>
      </c>
    </row>
    <row r="330" spans="1:4" ht="60" x14ac:dyDescent="0.25">
      <c r="A330" s="150">
        <v>27309200</v>
      </c>
      <c r="B330" s="151" t="s">
        <v>5162</v>
      </c>
      <c r="C330" s="152" t="s">
        <v>4971</v>
      </c>
      <c r="D330" s="153">
        <v>2019</v>
      </c>
    </row>
    <row r="331" spans="1:4" x14ac:dyDescent="0.25">
      <c r="A331" s="150">
        <v>43403000</v>
      </c>
      <c r="B331" s="151" t="s">
        <v>5652</v>
      </c>
      <c r="C331" s="152" t="s">
        <v>4434</v>
      </c>
      <c r="D331" s="153">
        <v>2019</v>
      </c>
    </row>
    <row r="332" spans="1:4" ht="90" x14ac:dyDescent="0.25">
      <c r="A332" s="150">
        <v>43403100</v>
      </c>
      <c r="B332" s="151" t="s">
        <v>5652</v>
      </c>
      <c r="C332" s="152" t="s">
        <v>5653</v>
      </c>
      <c r="D332" s="153">
        <v>2019</v>
      </c>
    </row>
    <row r="333" spans="1:4" ht="30" x14ac:dyDescent="0.25">
      <c r="A333" s="150">
        <v>27101200</v>
      </c>
      <c r="B333" s="151" t="s">
        <v>3958</v>
      </c>
      <c r="C333" s="152" t="s">
        <v>5094</v>
      </c>
      <c r="D333" s="153">
        <v>2019</v>
      </c>
    </row>
    <row r="334" spans="1:4" x14ac:dyDescent="0.25">
      <c r="A334" s="150">
        <v>53702000</v>
      </c>
      <c r="B334" s="151" t="s">
        <v>4366</v>
      </c>
      <c r="C334" s="152" t="s">
        <v>4434</v>
      </c>
      <c r="D334" s="153">
        <v>2019</v>
      </c>
    </row>
    <row r="335" spans="1:4" ht="30" x14ac:dyDescent="0.25">
      <c r="A335" s="150">
        <v>53702100</v>
      </c>
      <c r="B335" s="151" t="s">
        <v>4366</v>
      </c>
      <c r="C335" s="152" t="s">
        <v>6319</v>
      </c>
      <c r="D335" s="153">
        <v>2019</v>
      </c>
    </row>
    <row r="336" spans="1:4" x14ac:dyDescent="0.25">
      <c r="A336" s="150">
        <v>13204000</v>
      </c>
      <c r="B336" s="151" t="s">
        <v>3704</v>
      </c>
      <c r="C336" s="152" t="s">
        <v>4434</v>
      </c>
      <c r="D336" s="153">
        <v>2019</v>
      </c>
    </row>
    <row r="337" spans="1:4" ht="60" x14ac:dyDescent="0.25">
      <c r="A337" s="150">
        <v>13204100</v>
      </c>
      <c r="B337" s="151" t="s">
        <v>3704</v>
      </c>
      <c r="C337" s="152" t="s">
        <v>4608</v>
      </c>
      <c r="D337" s="153">
        <v>2019</v>
      </c>
    </row>
    <row r="338" spans="1:4" x14ac:dyDescent="0.25">
      <c r="A338" s="150">
        <v>43404000</v>
      </c>
      <c r="B338" s="151" t="s">
        <v>5660</v>
      </c>
      <c r="C338" s="152" t="s">
        <v>4434</v>
      </c>
      <c r="D338" s="153">
        <v>2019</v>
      </c>
    </row>
    <row r="339" spans="1:4" ht="75" x14ac:dyDescent="0.25">
      <c r="A339" s="150">
        <v>43404100</v>
      </c>
      <c r="B339" s="151" t="s">
        <v>5660</v>
      </c>
      <c r="C339" s="152" t="s">
        <v>5661</v>
      </c>
      <c r="D339" s="153">
        <v>2019</v>
      </c>
    </row>
    <row r="340" spans="1:4" ht="75" x14ac:dyDescent="0.25">
      <c r="A340" s="150">
        <v>13207100</v>
      </c>
      <c r="B340" s="151" t="s">
        <v>3708</v>
      </c>
      <c r="C340" s="152" t="s">
        <v>4618</v>
      </c>
      <c r="D340" s="153">
        <v>2019</v>
      </c>
    </row>
    <row r="341" spans="1:4" x14ac:dyDescent="0.25">
      <c r="A341" s="150">
        <v>13207000</v>
      </c>
      <c r="B341" s="151" t="s">
        <v>4617</v>
      </c>
      <c r="C341" s="152" t="s">
        <v>4434</v>
      </c>
      <c r="D341" s="153">
        <v>2019</v>
      </c>
    </row>
    <row r="342" spans="1:4" ht="75" x14ac:dyDescent="0.25">
      <c r="A342" s="150">
        <v>39401200</v>
      </c>
      <c r="B342" s="151" t="s">
        <v>5533</v>
      </c>
      <c r="C342" s="152" t="s">
        <v>5534</v>
      </c>
      <c r="D342" s="153">
        <v>2019</v>
      </c>
    </row>
    <row r="343" spans="1:4" ht="45" x14ac:dyDescent="0.25">
      <c r="A343" s="150">
        <v>25111100</v>
      </c>
      <c r="B343" s="151" t="s">
        <v>3924</v>
      </c>
      <c r="C343" s="152" t="s">
        <v>5007</v>
      </c>
      <c r="D343" s="153">
        <v>2019</v>
      </c>
    </row>
    <row r="344" spans="1:4" x14ac:dyDescent="0.25">
      <c r="A344" s="150">
        <v>29114103</v>
      </c>
      <c r="B344" s="151" t="s">
        <v>4042</v>
      </c>
      <c r="C344" s="152" t="s">
        <v>5232</v>
      </c>
      <c r="D344" s="153">
        <v>2019</v>
      </c>
    </row>
    <row r="345" spans="1:4" ht="30" x14ac:dyDescent="0.25">
      <c r="A345" s="150">
        <v>33909100</v>
      </c>
      <c r="B345" s="151" t="s">
        <v>5423</v>
      </c>
      <c r="C345" s="152" t="s">
        <v>5424</v>
      </c>
      <c r="D345" s="153">
        <v>2019</v>
      </c>
    </row>
    <row r="346" spans="1:4" ht="30" x14ac:dyDescent="0.25">
      <c r="A346" s="150">
        <v>51902100</v>
      </c>
      <c r="B346" s="151" t="s">
        <v>6150</v>
      </c>
      <c r="C346" s="152" t="s">
        <v>6151</v>
      </c>
      <c r="D346" s="153">
        <v>2019</v>
      </c>
    </row>
    <row r="347" spans="1:4" x14ac:dyDescent="0.25">
      <c r="A347" s="150">
        <v>51902000</v>
      </c>
      <c r="B347" s="151" t="s">
        <v>6149</v>
      </c>
      <c r="C347" s="152" t="s">
        <v>4434</v>
      </c>
      <c r="D347" s="153">
        <v>2019</v>
      </c>
    </row>
    <row r="348" spans="1:4" ht="45" x14ac:dyDescent="0.25">
      <c r="A348" s="150">
        <v>25401200</v>
      </c>
      <c r="B348" s="151" t="s">
        <v>3949</v>
      </c>
      <c r="C348" s="152" t="s">
        <v>5066</v>
      </c>
      <c r="D348" s="153">
        <v>2019</v>
      </c>
    </row>
    <row r="349" spans="1:4" x14ac:dyDescent="0.25">
      <c r="A349" s="150">
        <v>43405000</v>
      </c>
      <c r="B349" s="151" t="s">
        <v>4174</v>
      </c>
      <c r="C349" s="152" t="s">
        <v>4434</v>
      </c>
      <c r="D349" s="153">
        <v>2019</v>
      </c>
    </row>
    <row r="350" spans="1:4" ht="60" x14ac:dyDescent="0.25">
      <c r="A350" s="150">
        <v>43405100</v>
      </c>
      <c r="B350" s="151" t="s">
        <v>4174</v>
      </c>
      <c r="C350" s="152" t="s">
        <v>5664</v>
      </c>
      <c r="D350" s="153">
        <v>2019</v>
      </c>
    </row>
    <row r="351" spans="1:4" ht="45" x14ac:dyDescent="0.25">
      <c r="A351" s="150">
        <v>33305104</v>
      </c>
      <c r="B351" s="151" t="s">
        <v>5411</v>
      </c>
      <c r="C351" s="152" t="s">
        <v>5401</v>
      </c>
      <c r="D351" s="153">
        <v>2019</v>
      </c>
    </row>
    <row r="352" spans="1:4" ht="90" x14ac:dyDescent="0.25">
      <c r="A352" s="150">
        <v>13104108</v>
      </c>
      <c r="B352" s="151" t="s">
        <v>4558</v>
      </c>
      <c r="C352" s="152" t="s">
        <v>4559</v>
      </c>
      <c r="D352" s="153">
        <v>2019</v>
      </c>
    </row>
    <row r="353" spans="1:4" ht="30" x14ac:dyDescent="0.25">
      <c r="A353" s="150">
        <v>51903100</v>
      </c>
      <c r="B353" s="151" t="s">
        <v>6157</v>
      </c>
      <c r="C353" s="152" t="s">
        <v>6158</v>
      </c>
      <c r="D353" s="153">
        <v>2019</v>
      </c>
    </row>
    <row r="354" spans="1:4" ht="75" x14ac:dyDescent="0.25">
      <c r="A354" s="150">
        <v>51903200</v>
      </c>
      <c r="B354" s="151" t="s">
        <v>6159</v>
      </c>
      <c r="C354" s="152" t="s">
        <v>6160</v>
      </c>
      <c r="D354" s="153">
        <v>2019</v>
      </c>
    </row>
    <row r="355" spans="1:4" x14ac:dyDescent="0.25">
      <c r="A355" s="150">
        <v>51903000</v>
      </c>
      <c r="B355" s="151" t="s">
        <v>6156</v>
      </c>
      <c r="C355" s="152" t="s">
        <v>4434</v>
      </c>
      <c r="D355" s="153">
        <v>2019</v>
      </c>
    </row>
    <row r="356" spans="1:4" ht="30" x14ac:dyDescent="0.25">
      <c r="A356" s="150">
        <v>51403100</v>
      </c>
      <c r="B356" s="151" t="s">
        <v>4301</v>
      </c>
      <c r="C356" s="152" t="s">
        <v>6038</v>
      </c>
      <c r="D356" s="153">
        <v>2019</v>
      </c>
    </row>
    <row r="357" spans="1:4" ht="75" x14ac:dyDescent="0.25">
      <c r="A357" s="150">
        <v>29201101</v>
      </c>
      <c r="B357" s="151" t="s">
        <v>4053</v>
      </c>
      <c r="C357" s="152" t="s">
        <v>5278</v>
      </c>
      <c r="D357" s="153">
        <v>2019</v>
      </c>
    </row>
    <row r="358" spans="1:4" ht="30" x14ac:dyDescent="0.25">
      <c r="A358" s="150">
        <v>29201102</v>
      </c>
      <c r="B358" s="151" t="s">
        <v>4054</v>
      </c>
      <c r="C358" s="152" t="s">
        <v>5279</v>
      </c>
      <c r="D358" s="153">
        <v>2019</v>
      </c>
    </row>
    <row r="359" spans="1:4" x14ac:dyDescent="0.25">
      <c r="A359" s="150">
        <v>27203100</v>
      </c>
      <c r="B359" s="151" t="s">
        <v>3973</v>
      </c>
      <c r="C359" s="152" t="s">
        <v>5128</v>
      </c>
      <c r="D359" s="153">
        <v>2019</v>
      </c>
    </row>
    <row r="360" spans="1:4" x14ac:dyDescent="0.25">
      <c r="A360" s="150">
        <v>27203000</v>
      </c>
      <c r="B360" s="151" t="s">
        <v>5127</v>
      </c>
      <c r="C360" s="152" t="s">
        <v>4434</v>
      </c>
      <c r="D360" s="153">
        <v>2019</v>
      </c>
    </row>
    <row r="361" spans="1:4" x14ac:dyDescent="0.25">
      <c r="A361" s="150">
        <v>43902000</v>
      </c>
      <c r="B361" s="151" t="s">
        <v>5728</v>
      </c>
      <c r="C361" s="152" t="s">
        <v>4434</v>
      </c>
      <c r="D361" s="153">
        <v>2019</v>
      </c>
    </row>
    <row r="362" spans="1:4" ht="45" x14ac:dyDescent="0.25">
      <c r="A362" s="150">
        <v>43902100</v>
      </c>
      <c r="B362" s="151" t="s">
        <v>4187</v>
      </c>
      <c r="C362" s="152" t="s">
        <v>5729</v>
      </c>
      <c r="D362" s="153">
        <v>2019</v>
      </c>
    </row>
    <row r="363" spans="1:4" x14ac:dyDescent="0.25">
      <c r="A363" s="150">
        <v>15205000</v>
      </c>
      <c r="B363" s="151" t="s">
        <v>4700</v>
      </c>
      <c r="C363" s="152" t="s">
        <v>4434</v>
      </c>
      <c r="D363" s="153">
        <v>2019</v>
      </c>
    </row>
    <row r="364" spans="1:4" ht="120" x14ac:dyDescent="0.25">
      <c r="A364" s="150">
        <v>15205100</v>
      </c>
      <c r="B364" s="151" t="s">
        <v>4700</v>
      </c>
      <c r="C364" s="152" t="s">
        <v>4701</v>
      </c>
      <c r="D364" s="153">
        <v>2019</v>
      </c>
    </row>
    <row r="365" spans="1:4" ht="45" x14ac:dyDescent="0.25">
      <c r="A365" s="150">
        <v>15124301</v>
      </c>
      <c r="B365" s="151" t="s">
        <v>3737</v>
      </c>
      <c r="C365" s="152" t="s">
        <v>4653</v>
      </c>
      <c r="D365" s="153">
        <v>2019</v>
      </c>
    </row>
    <row r="366" spans="1:4" ht="90" x14ac:dyDescent="0.25">
      <c r="A366" s="150">
        <v>15124200</v>
      </c>
      <c r="B366" s="151" t="s">
        <v>3725</v>
      </c>
      <c r="C366" s="152" t="s">
        <v>4669</v>
      </c>
      <c r="D366" s="153">
        <v>2019</v>
      </c>
    </row>
    <row r="367" spans="1:4" x14ac:dyDescent="0.25">
      <c r="A367" s="150">
        <v>15124000</v>
      </c>
      <c r="B367" s="151" t="s">
        <v>4666</v>
      </c>
      <c r="C367" s="152" t="s">
        <v>4434</v>
      </c>
      <c r="D367" s="153">
        <v>2019</v>
      </c>
    </row>
    <row r="368" spans="1:4" ht="105" x14ac:dyDescent="0.25">
      <c r="A368" s="150">
        <v>15124300</v>
      </c>
      <c r="B368" s="151" t="s">
        <v>3736</v>
      </c>
      <c r="C368" s="152" t="s">
        <v>4670</v>
      </c>
      <c r="D368" s="153">
        <v>2019</v>
      </c>
    </row>
    <row r="369" spans="1:4" ht="30" x14ac:dyDescent="0.25">
      <c r="A369" s="150">
        <v>41901100</v>
      </c>
      <c r="B369" s="151" t="s">
        <v>4160</v>
      </c>
      <c r="C369" s="152" t="s">
        <v>5608</v>
      </c>
      <c r="D369" s="153">
        <v>2019</v>
      </c>
    </row>
    <row r="370" spans="1:4" x14ac:dyDescent="0.25">
      <c r="A370" s="150">
        <v>51908000</v>
      </c>
      <c r="B370" s="151" t="s">
        <v>6171</v>
      </c>
      <c r="C370" s="152" t="s">
        <v>4434</v>
      </c>
      <c r="D370" s="153">
        <v>2019</v>
      </c>
    </row>
    <row r="371" spans="1:4" ht="90" x14ac:dyDescent="0.25">
      <c r="A371" s="150">
        <v>31909100</v>
      </c>
      <c r="B371" s="151" t="s">
        <v>4092</v>
      </c>
      <c r="C371" s="152" t="s">
        <v>5357</v>
      </c>
      <c r="D371" s="153">
        <v>2019</v>
      </c>
    </row>
    <row r="372" spans="1:4" ht="60" x14ac:dyDescent="0.25">
      <c r="A372" s="150">
        <v>29129200</v>
      </c>
      <c r="B372" s="151" t="s">
        <v>4057</v>
      </c>
      <c r="C372" s="152" t="s">
        <v>5272</v>
      </c>
      <c r="D372" s="153">
        <v>2019</v>
      </c>
    </row>
    <row r="373" spans="1:4" ht="30" x14ac:dyDescent="0.25">
      <c r="A373" s="150">
        <v>51908100</v>
      </c>
      <c r="B373" s="151" t="s">
        <v>4340</v>
      </c>
      <c r="C373" s="152" t="s">
        <v>6172</v>
      </c>
      <c r="D373" s="153">
        <v>2019</v>
      </c>
    </row>
    <row r="374" spans="1:4" x14ac:dyDescent="0.25">
      <c r="A374" s="150">
        <v>29102000</v>
      </c>
      <c r="B374" s="151" t="s">
        <v>5183</v>
      </c>
      <c r="C374" s="152" t="s">
        <v>4434</v>
      </c>
      <c r="D374" s="153">
        <v>2019</v>
      </c>
    </row>
    <row r="375" spans="1:4" x14ac:dyDescent="0.25">
      <c r="A375" s="150">
        <v>29102900</v>
      </c>
      <c r="B375" s="151" t="s">
        <v>4000</v>
      </c>
      <c r="C375" s="152" t="s">
        <v>5188</v>
      </c>
      <c r="D375" s="153">
        <v>2019</v>
      </c>
    </row>
    <row r="376" spans="1:4" ht="75" x14ac:dyDescent="0.25">
      <c r="A376" s="150">
        <v>29102100</v>
      </c>
      <c r="B376" s="151" t="s">
        <v>3996</v>
      </c>
      <c r="C376" s="152" t="s">
        <v>5184</v>
      </c>
      <c r="D376" s="153">
        <v>2019</v>
      </c>
    </row>
    <row r="377" spans="1:4" ht="30" x14ac:dyDescent="0.25">
      <c r="A377" s="150">
        <v>29121300</v>
      </c>
      <c r="B377" s="151" t="s">
        <v>4013</v>
      </c>
      <c r="C377" s="152" t="s">
        <v>5246</v>
      </c>
      <c r="D377" s="153">
        <v>2019</v>
      </c>
    </row>
    <row r="378" spans="1:4" ht="30" x14ac:dyDescent="0.25">
      <c r="A378" s="150">
        <v>47501100</v>
      </c>
      <c r="B378" s="151" t="s">
        <v>4237</v>
      </c>
      <c r="C378" s="152" t="s">
        <v>5877</v>
      </c>
      <c r="D378" s="153">
        <v>2019</v>
      </c>
    </row>
    <row r="379" spans="1:4" x14ac:dyDescent="0.25">
      <c r="A379" s="150">
        <v>47501000</v>
      </c>
      <c r="B379" s="151" t="s">
        <v>5876</v>
      </c>
      <c r="C379" s="152" t="s">
        <v>4434</v>
      </c>
      <c r="D379" s="153">
        <v>2019</v>
      </c>
    </row>
    <row r="380" spans="1:4" x14ac:dyDescent="0.25">
      <c r="A380" s="150">
        <v>27102000</v>
      </c>
      <c r="B380" s="151" t="s">
        <v>5099</v>
      </c>
      <c r="C380" s="152" t="s">
        <v>4434</v>
      </c>
      <c r="D380" s="153">
        <v>2019</v>
      </c>
    </row>
    <row r="381" spans="1:4" x14ac:dyDescent="0.25">
      <c r="A381" s="150">
        <v>27102900</v>
      </c>
      <c r="B381" s="151" t="s">
        <v>3966</v>
      </c>
      <c r="C381" s="152" t="s">
        <v>5109</v>
      </c>
      <c r="D381" s="153">
        <v>2019</v>
      </c>
    </row>
    <row r="382" spans="1:4" x14ac:dyDescent="0.25">
      <c r="A382" s="150">
        <v>43903000</v>
      </c>
      <c r="B382" s="151" t="s">
        <v>4189</v>
      </c>
      <c r="C382" s="152" t="s">
        <v>4434</v>
      </c>
      <c r="D382" s="153">
        <v>2019</v>
      </c>
    </row>
    <row r="383" spans="1:4" ht="30" x14ac:dyDescent="0.25">
      <c r="A383" s="150">
        <v>43903100</v>
      </c>
      <c r="B383" s="151" t="s">
        <v>4189</v>
      </c>
      <c r="C383" s="152" t="s">
        <v>5731</v>
      </c>
      <c r="D383" s="153">
        <v>2019</v>
      </c>
    </row>
    <row r="384" spans="1:4" x14ac:dyDescent="0.25">
      <c r="A384" s="150">
        <v>33302000</v>
      </c>
      <c r="B384" s="151" t="s">
        <v>5396</v>
      </c>
      <c r="C384" s="152" t="s">
        <v>4434</v>
      </c>
      <c r="D384" s="153">
        <v>2019</v>
      </c>
    </row>
    <row r="385" spans="1:4" ht="45" x14ac:dyDescent="0.25">
      <c r="A385" s="150">
        <v>33302100</v>
      </c>
      <c r="B385" s="151" t="s">
        <v>5396</v>
      </c>
      <c r="C385" s="152" t="s">
        <v>5397</v>
      </c>
      <c r="D385" s="153">
        <v>2019</v>
      </c>
    </row>
    <row r="386" spans="1:4" ht="45" x14ac:dyDescent="0.25">
      <c r="A386" s="150">
        <v>29203200</v>
      </c>
      <c r="B386" s="151" t="s">
        <v>4059</v>
      </c>
      <c r="C386" s="152" t="s">
        <v>5289</v>
      </c>
      <c r="D386" s="153">
        <v>2019</v>
      </c>
    </row>
    <row r="387" spans="1:4" x14ac:dyDescent="0.25">
      <c r="A387" s="150">
        <v>29203000</v>
      </c>
      <c r="B387" s="151" t="s">
        <v>5287</v>
      </c>
      <c r="C387" s="152" t="s">
        <v>4434</v>
      </c>
      <c r="D387" s="153">
        <v>2019</v>
      </c>
    </row>
    <row r="388" spans="1:4" ht="45" x14ac:dyDescent="0.25">
      <c r="A388" s="150">
        <v>29205100</v>
      </c>
      <c r="B388" s="151" t="s">
        <v>4063</v>
      </c>
      <c r="C388" s="152" t="s">
        <v>5302</v>
      </c>
      <c r="D388" s="153">
        <v>2019</v>
      </c>
    </row>
    <row r="389" spans="1:4" x14ac:dyDescent="0.25">
      <c r="A389" s="150">
        <v>29103000</v>
      </c>
      <c r="B389" s="151" t="s">
        <v>4001</v>
      </c>
      <c r="C389" s="152" t="s">
        <v>4434</v>
      </c>
      <c r="D389" s="153">
        <v>2019</v>
      </c>
    </row>
    <row r="390" spans="1:4" ht="45" x14ac:dyDescent="0.25">
      <c r="A390" s="150">
        <v>29103100</v>
      </c>
      <c r="B390" s="151" t="s">
        <v>4001</v>
      </c>
      <c r="C390" s="152" t="s">
        <v>5189</v>
      </c>
      <c r="D390" s="153">
        <v>2019</v>
      </c>
    </row>
    <row r="391" spans="1:4" ht="90" x14ac:dyDescent="0.25">
      <c r="A391" s="150">
        <v>15129906</v>
      </c>
      <c r="B391" s="151" t="s">
        <v>4689</v>
      </c>
      <c r="C391" s="152" t="s">
        <v>4690</v>
      </c>
      <c r="D391" s="153">
        <v>2019</v>
      </c>
    </row>
    <row r="392" spans="1:4" x14ac:dyDescent="0.25">
      <c r="A392" s="150">
        <v>35901000</v>
      </c>
      <c r="B392" s="151" t="s">
        <v>5464</v>
      </c>
      <c r="C392" s="152" t="s">
        <v>4434</v>
      </c>
      <c r="D392" s="153">
        <v>2019</v>
      </c>
    </row>
    <row r="393" spans="1:4" ht="60" x14ac:dyDescent="0.25">
      <c r="A393" s="150">
        <v>35901100</v>
      </c>
      <c r="B393" s="151" t="s">
        <v>5464</v>
      </c>
      <c r="C393" s="152" t="s">
        <v>5465</v>
      </c>
      <c r="D393" s="153">
        <v>2019</v>
      </c>
    </row>
    <row r="394" spans="1:4" x14ac:dyDescent="0.25">
      <c r="A394" s="150">
        <v>21202000</v>
      </c>
      <c r="B394" s="151" t="s">
        <v>3889</v>
      </c>
      <c r="C394" s="152" t="s">
        <v>4434</v>
      </c>
      <c r="D394" s="153">
        <v>2019</v>
      </c>
    </row>
    <row r="395" spans="1:4" ht="60" x14ac:dyDescent="0.25">
      <c r="A395" s="150">
        <v>21202100</v>
      </c>
      <c r="B395" s="151" t="s">
        <v>3889</v>
      </c>
      <c r="C395" s="152" t="s">
        <v>4957</v>
      </c>
      <c r="D395" s="153">
        <v>2019</v>
      </c>
    </row>
    <row r="396" spans="1:4" ht="90" x14ac:dyDescent="0.25">
      <c r="A396" s="150">
        <v>27209100</v>
      </c>
      <c r="B396" s="151" t="s">
        <v>5140</v>
      </c>
      <c r="C396" s="152" t="s">
        <v>5141</v>
      </c>
      <c r="D396" s="153">
        <v>2019</v>
      </c>
    </row>
    <row r="397" spans="1:4" x14ac:dyDescent="0.25">
      <c r="A397" s="150">
        <v>35902000</v>
      </c>
      <c r="B397" s="151" t="s">
        <v>5466</v>
      </c>
      <c r="C397" s="152" t="s">
        <v>4434</v>
      </c>
      <c r="D397" s="153">
        <v>2019</v>
      </c>
    </row>
    <row r="398" spans="1:4" x14ac:dyDescent="0.25">
      <c r="A398" s="150">
        <v>35902100</v>
      </c>
      <c r="B398" s="151" t="s">
        <v>5466</v>
      </c>
      <c r="C398" s="152" t="s">
        <v>5467</v>
      </c>
      <c r="D398" s="153">
        <v>2019</v>
      </c>
    </row>
    <row r="399" spans="1:4" x14ac:dyDescent="0.25">
      <c r="A399" s="150">
        <v>43503000</v>
      </c>
      <c r="B399" s="151" t="s">
        <v>5691</v>
      </c>
      <c r="C399" s="152" t="s">
        <v>4434</v>
      </c>
      <c r="D399" s="153">
        <v>2019</v>
      </c>
    </row>
    <row r="400" spans="1:4" ht="75" x14ac:dyDescent="0.25">
      <c r="A400" s="150">
        <v>43503200</v>
      </c>
      <c r="B400" s="151" t="s">
        <v>4182</v>
      </c>
      <c r="C400" s="152" t="s">
        <v>5694</v>
      </c>
      <c r="D400" s="153">
        <v>2019</v>
      </c>
    </row>
    <row r="401" spans="1:4" ht="45" x14ac:dyDescent="0.25">
      <c r="A401" s="150">
        <v>15129903</v>
      </c>
      <c r="B401" s="151" t="s">
        <v>3742</v>
      </c>
      <c r="C401" s="152" t="s">
        <v>4657</v>
      </c>
      <c r="D401" s="153">
        <v>2019</v>
      </c>
    </row>
    <row r="402" spans="1:4" x14ac:dyDescent="0.25">
      <c r="A402" s="150">
        <v>41909100</v>
      </c>
      <c r="B402" s="151" t="s">
        <v>5618</v>
      </c>
      <c r="C402" s="152" t="s">
        <v>5619</v>
      </c>
      <c r="D402" s="153">
        <v>2019</v>
      </c>
    </row>
    <row r="403" spans="1:4" x14ac:dyDescent="0.25">
      <c r="A403" s="150">
        <v>17301000</v>
      </c>
      <c r="B403" s="151" t="s">
        <v>4764</v>
      </c>
      <c r="C403" s="152" t="s">
        <v>4434</v>
      </c>
      <c r="D403" s="153">
        <v>2019</v>
      </c>
    </row>
    <row r="404" spans="1:4" x14ac:dyDescent="0.25">
      <c r="A404" s="150">
        <v>17301900</v>
      </c>
      <c r="B404" s="151" t="s">
        <v>3796</v>
      </c>
      <c r="C404" s="152" t="s">
        <v>4774</v>
      </c>
      <c r="D404" s="153">
        <v>2019</v>
      </c>
    </row>
    <row r="405" spans="1:4" x14ac:dyDescent="0.25">
      <c r="A405" s="150">
        <v>17300000</v>
      </c>
      <c r="B405" s="151" t="s">
        <v>4763</v>
      </c>
      <c r="C405" s="152" t="s">
        <v>4434</v>
      </c>
      <c r="D405" s="153">
        <v>2019</v>
      </c>
    </row>
    <row r="406" spans="1:4" x14ac:dyDescent="0.25">
      <c r="A406" s="150">
        <v>53703000</v>
      </c>
      <c r="B406" s="151" t="s">
        <v>4367</v>
      </c>
      <c r="C406" s="152" t="s">
        <v>4434</v>
      </c>
      <c r="D406" s="153">
        <v>2019</v>
      </c>
    </row>
    <row r="407" spans="1:4" ht="30" x14ac:dyDescent="0.25">
      <c r="A407" s="150">
        <v>53703100</v>
      </c>
      <c r="B407" s="151" t="s">
        <v>4367</v>
      </c>
      <c r="C407" s="152" t="s">
        <v>6320</v>
      </c>
      <c r="D407" s="153">
        <v>2019</v>
      </c>
    </row>
    <row r="408" spans="1:4" ht="30" x14ac:dyDescent="0.25">
      <c r="A408" s="150">
        <v>51403200</v>
      </c>
      <c r="B408" s="151" t="s">
        <v>4302</v>
      </c>
      <c r="C408" s="152" t="s">
        <v>6039</v>
      </c>
      <c r="D408" s="153">
        <v>2019</v>
      </c>
    </row>
    <row r="409" spans="1:4" ht="90" x14ac:dyDescent="0.25">
      <c r="A409" s="150">
        <v>53303100</v>
      </c>
      <c r="B409" s="151" t="s">
        <v>6250</v>
      </c>
      <c r="C409" s="152" t="s">
        <v>6251</v>
      </c>
      <c r="D409" s="153">
        <v>2019</v>
      </c>
    </row>
    <row r="410" spans="1:4" x14ac:dyDescent="0.25">
      <c r="A410" s="150">
        <v>53303000</v>
      </c>
      <c r="B410" s="151" t="s">
        <v>6249</v>
      </c>
      <c r="C410" s="152" t="s">
        <v>4434</v>
      </c>
      <c r="D410" s="153">
        <v>2019</v>
      </c>
    </row>
    <row r="411" spans="1:4" ht="105" x14ac:dyDescent="0.25">
      <c r="A411" s="150">
        <v>47208100</v>
      </c>
      <c r="B411" s="151" t="s">
        <v>4219</v>
      </c>
      <c r="C411" s="152" t="s">
        <v>5815</v>
      </c>
      <c r="D411" s="153">
        <v>2019</v>
      </c>
    </row>
    <row r="412" spans="1:4" x14ac:dyDescent="0.25">
      <c r="A412" s="150">
        <v>47208000</v>
      </c>
      <c r="B412" s="151" t="s">
        <v>5814</v>
      </c>
      <c r="C412" s="152" t="s">
        <v>4434</v>
      </c>
      <c r="D412" s="153">
        <v>2019</v>
      </c>
    </row>
    <row r="413" spans="1:4" ht="60" x14ac:dyDescent="0.25">
      <c r="A413" s="150">
        <v>47502300</v>
      </c>
      <c r="B413" s="151" t="s">
        <v>4239</v>
      </c>
      <c r="C413" s="152" t="s">
        <v>5885</v>
      </c>
      <c r="D413" s="153">
        <v>2019</v>
      </c>
    </row>
    <row r="414" spans="1:4" ht="30" x14ac:dyDescent="0.25">
      <c r="A414" s="150">
        <v>25106300</v>
      </c>
      <c r="B414" s="151" t="s">
        <v>3914</v>
      </c>
      <c r="C414" s="152" t="s">
        <v>4994</v>
      </c>
      <c r="D414" s="153">
        <v>2019</v>
      </c>
    </row>
    <row r="415" spans="1:4" x14ac:dyDescent="0.25">
      <c r="A415" s="150">
        <v>19301000</v>
      </c>
      <c r="B415" s="151" t="s">
        <v>3843</v>
      </c>
      <c r="C415" s="152" t="s">
        <v>4434</v>
      </c>
      <c r="D415" s="153">
        <v>2019</v>
      </c>
    </row>
    <row r="416" spans="1:4" ht="75" x14ac:dyDescent="0.25">
      <c r="A416" s="150">
        <v>19301100</v>
      </c>
      <c r="B416" s="151" t="s">
        <v>3843</v>
      </c>
      <c r="C416" s="152" t="s">
        <v>4864</v>
      </c>
      <c r="D416" s="153">
        <v>2019</v>
      </c>
    </row>
    <row r="417" spans="1:4" ht="30" x14ac:dyDescent="0.25">
      <c r="A417" s="150">
        <v>27304100</v>
      </c>
      <c r="B417" s="151" t="s">
        <v>3984</v>
      </c>
      <c r="C417" s="152" t="s">
        <v>5154</v>
      </c>
      <c r="D417" s="153">
        <v>2019</v>
      </c>
    </row>
    <row r="418" spans="1:4" x14ac:dyDescent="0.25">
      <c r="A418" s="150">
        <v>11903900</v>
      </c>
      <c r="B418" s="151" t="s">
        <v>4493</v>
      </c>
      <c r="C418" s="152" t="s">
        <v>4494</v>
      </c>
      <c r="D418" s="153">
        <v>2019</v>
      </c>
    </row>
    <row r="419" spans="1:4" ht="30" x14ac:dyDescent="0.25">
      <c r="A419" s="150">
        <v>11903200</v>
      </c>
      <c r="B419" s="151" t="s">
        <v>4490</v>
      </c>
      <c r="C419" s="152" t="s">
        <v>4491</v>
      </c>
      <c r="D419" s="153">
        <v>2019</v>
      </c>
    </row>
    <row r="420" spans="1:4" ht="45" x14ac:dyDescent="0.25">
      <c r="A420" s="150">
        <v>11903300</v>
      </c>
      <c r="B420" s="151" t="s">
        <v>3657</v>
      </c>
      <c r="C420" s="152" t="s">
        <v>4492</v>
      </c>
      <c r="D420" s="153">
        <v>2019</v>
      </c>
    </row>
    <row r="421" spans="1:4" x14ac:dyDescent="0.25">
      <c r="A421" s="150">
        <v>11903000</v>
      </c>
      <c r="B421" s="151" t="s">
        <v>4487</v>
      </c>
      <c r="C421" s="152" t="s">
        <v>4434</v>
      </c>
      <c r="D421" s="153">
        <v>2019</v>
      </c>
    </row>
    <row r="422" spans="1:4" ht="60" x14ac:dyDescent="0.25">
      <c r="A422" s="150">
        <v>11903100</v>
      </c>
      <c r="B422" s="151" t="s">
        <v>4488</v>
      </c>
      <c r="C422" s="152" t="s">
        <v>4489</v>
      </c>
      <c r="D422" s="153">
        <v>2019</v>
      </c>
    </row>
    <row r="423" spans="1:4" x14ac:dyDescent="0.25">
      <c r="A423" s="150">
        <v>25108000</v>
      </c>
      <c r="B423" s="151" t="s">
        <v>5003</v>
      </c>
      <c r="C423" s="152" t="s">
        <v>4434</v>
      </c>
      <c r="D423" s="153">
        <v>2019</v>
      </c>
    </row>
    <row r="424" spans="1:4" ht="60" x14ac:dyDescent="0.25">
      <c r="A424" s="150">
        <v>25108100</v>
      </c>
      <c r="B424" s="151" t="s">
        <v>3922</v>
      </c>
      <c r="C424" s="152" t="s">
        <v>5004</v>
      </c>
      <c r="D424" s="153">
        <v>2019</v>
      </c>
    </row>
    <row r="425" spans="1:4" x14ac:dyDescent="0.25">
      <c r="A425" s="150">
        <v>25909900</v>
      </c>
      <c r="B425" s="151" t="s">
        <v>5089</v>
      </c>
      <c r="C425" s="152" t="s">
        <v>5090</v>
      </c>
      <c r="D425" s="153">
        <v>2019</v>
      </c>
    </row>
    <row r="426" spans="1:4" ht="30" x14ac:dyDescent="0.25">
      <c r="A426" s="150">
        <v>21101200</v>
      </c>
      <c r="B426" s="151" t="s">
        <v>4937</v>
      </c>
      <c r="C426" s="152" t="s">
        <v>4938</v>
      </c>
      <c r="D426" s="153">
        <v>2019</v>
      </c>
    </row>
    <row r="427" spans="1:4" x14ac:dyDescent="0.25">
      <c r="A427" s="150">
        <v>49209200</v>
      </c>
      <c r="B427" s="151" t="s">
        <v>4250</v>
      </c>
      <c r="C427" s="152" t="s">
        <v>5915</v>
      </c>
      <c r="D427" s="153">
        <v>2019</v>
      </c>
    </row>
    <row r="428" spans="1:4" ht="75" x14ac:dyDescent="0.25">
      <c r="A428" s="150">
        <v>17302300</v>
      </c>
      <c r="B428" s="151" t="s">
        <v>4780</v>
      </c>
      <c r="C428" s="152" t="s">
        <v>4781</v>
      </c>
      <c r="D428" s="153">
        <v>2019</v>
      </c>
    </row>
    <row r="429" spans="1:4" ht="30" x14ac:dyDescent="0.25">
      <c r="A429" s="150">
        <v>51202200</v>
      </c>
      <c r="B429" s="151" t="s">
        <v>5999</v>
      </c>
      <c r="C429" s="152" t="s">
        <v>6000</v>
      </c>
      <c r="D429" s="153">
        <v>2019</v>
      </c>
    </row>
    <row r="430" spans="1:4" x14ac:dyDescent="0.25">
      <c r="A430" s="150">
        <v>49200000</v>
      </c>
      <c r="B430" s="151" t="s">
        <v>5907</v>
      </c>
      <c r="C430" s="152" t="s">
        <v>4434</v>
      </c>
      <c r="D430" s="153">
        <v>2019</v>
      </c>
    </row>
    <row r="431" spans="1:4" ht="30" x14ac:dyDescent="0.25">
      <c r="A431" s="150">
        <v>17301200</v>
      </c>
      <c r="B431" s="151" t="s">
        <v>4769</v>
      </c>
      <c r="C431" s="152" t="s">
        <v>4770</v>
      </c>
      <c r="D431" s="153">
        <v>2019</v>
      </c>
    </row>
    <row r="432" spans="1:4" x14ac:dyDescent="0.25">
      <c r="A432" s="150">
        <v>17207000</v>
      </c>
      <c r="B432" s="151" t="s">
        <v>4724</v>
      </c>
      <c r="C432" s="152" t="s">
        <v>4434</v>
      </c>
      <c r="D432" s="153">
        <v>2019</v>
      </c>
    </row>
    <row r="433" spans="1:4" ht="60" x14ac:dyDescent="0.25">
      <c r="A433" s="150">
        <v>49209300</v>
      </c>
      <c r="B433" s="151" t="s">
        <v>4251</v>
      </c>
      <c r="C433" s="152" t="s">
        <v>5916</v>
      </c>
      <c r="D433" s="153">
        <v>2019</v>
      </c>
    </row>
    <row r="434" spans="1:4" ht="60" x14ac:dyDescent="0.25">
      <c r="A434" s="150">
        <v>49209400</v>
      </c>
      <c r="B434" s="151" t="s">
        <v>4252</v>
      </c>
      <c r="C434" s="152" t="s">
        <v>5917</v>
      </c>
      <c r="D434" s="153">
        <v>2019</v>
      </c>
    </row>
    <row r="435" spans="1:4" ht="30" x14ac:dyDescent="0.25">
      <c r="A435" s="150">
        <v>49209500</v>
      </c>
      <c r="B435" s="151" t="s">
        <v>5918</v>
      </c>
      <c r="C435" s="152" t="s">
        <v>5919</v>
      </c>
      <c r="D435" s="153">
        <v>2019</v>
      </c>
    </row>
    <row r="436" spans="1:4" ht="45" x14ac:dyDescent="0.25">
      <c r="A436" s="150">
        <v>17207100</v>
      </c>
      <c r="B436" s="151" t="s">
        <v>3762</v>
      </c>
      <c r="C436" s="152" t="s">
        <v>4725</v>
      </c>
      <c r="D436" s="153">
        <v>2019</v>
      </c>
    </row>
    <row r="437" spans="1:4" ht="45" x14ac:dyDescent="0.25">
      <c r="A437" s="150">
        <v>49905100</v>
      </c>
      <c r="B437" s="151" t="s">
        <v>4276</v>
      </c>
      <c r="C437" s="152" t="s">
        <v>5964</v>
      </c>
      <c r="D437" s="153">
        <v>2019</v>
      </c>
    </row>
    <row r="438" spans="1:4" x14ac:dyDescent="0.25">
      <c r="A438" s="150">
        <v>51202000</v>
      </c>
      <c r="B438" s="151" t="s">
        <v>5996</v>
      </c>
      <c r="C438" s="152" t="s">
        <v>4434</v>
      </c>
      <c r="D438" s="153">
        <v>2019</v>
      </c>
    </row>
    <row r="439" spans="1:4" x14ac:dyDescent="0.25">
      <c r="A439" s="150">
        <v>47211000</v>
      </c>
      <c r="B439" s="151" t="s">
        <v>4220</v>
      </c>
      <c r="C439" s="152" t="s">
        <v>4434</v>
      </c>
      <c r="D439" s="153">
        <v>2019</v>
      </c>
    </row>
    <row r="440" spans="1:4" ht="60" x14ac:dyDescent="0.25">
      <c r="A440" s="150">
        <v>47211100</v>
      </c>
      <c r="B440" s="151" t="s">
        <v>4220</v>
      </c>
      <c r="C440" s="152" t="s">
        <v>5818</v>
      </c>
      <c r="D440" s="153">
        <v>2019</v>
      </c>
    </row>
    <row r="441" spans="1:4" ht="90" x14ac:dyDescent="0.25">
      <c r="A441" s="150">
        <v>17302400</v>
      </c>
      <c r="B441" s="151" t="s">
        <v>4784</v>
      </c>
      <c r="C441" s="152" t="s">
        <v>4785</v>
      </c>
      <c r="D441" s="153">
        <v>2019</v>
      </c>
    </row>
    <row r="442" spans="1:4" ht="45" x14ac:dyDescent="0.25">
      <c r="A442" s="150">
        <v>51202300</v>
      </c>
      <c r="B442" s="151" t="s">
        <v>6001</v>
      </c>
      <c r="C442" s="152" t="s">
        <v>6002</v>
      </c>
      <c r="D442" s="153">
        <v>2019</v>
      </c>
    </row>
    <row r="443" spans="1:4" ht="30" x14ac:dyDescent="0.25">
      <c r="A443" s="150">
        <v>49209600</v>
      </c>
      <c r="B443" s="151" t="s">
        <v>4253</v>
      </c>
      <c r="C443" s="152" t="s">
        <v>5920</v>
      </c>
      <c r="D443" s="153">
        <v>2019</v>
      </c>
    </row>
    <row r="444" spans="1:4" ht="90" x14ac:dyDescent="0.25">
      <c r="A444" s="150">
        <v>17207200</v>
      </c>
      <c r="B444" s="151" t="s">
        <v>3763</v>
      </c>
      <c r="C444" s="152" t="s">
        <v>4726</v>
      </c>
      <c r="D444" s="153">
        <v>2019</v>
      </c>
    </row>
    <row r="445" spans="1:4" x14ac:dyDescent="0.25">
      <c r="A445" s="150">
        <v>25202000</v>
      </c>
      <c r="B445" s="151" t="s">
        <v>5030</v>
      </c>
      <c r="C445" s="152" t="s">
        <v>4434</v>
      </c>
      <c r="D445" s="153">
        <v>2019</v>
      </c>
    </row>
    <row r="446" spans="1:4" ht="45" x14ac:dyDescent="0.25">
      <c r="A446" s="150">
        <v>25202100</v>
      </c>
      <c r="B446" s="151" t="s">
        <v>3937</v>
      </c>
      <c r="C446" s="152" t="s">
        <v>5031</v>
      </c>
      <c r="D446" s="153">
        <v>2019</v>
      </c>
    </row>
    <row r="447" spans="1:4" x14ac:dyDescent="0.25">
      <c r="A447" s="150">
        <v>47402000</v>
      </c>
      <c r="B447" s="151" t="s">
        <v>5860</v>
      </c>
      <c r="C447" s="152" t="s">
        <v>4434</v>
      </c>
      <c r="D447" s="153">
        <v>2019</v>
      </c>
    </row>
    <row r="448" spans="1:4" ht="30" x14ac:dyDescent="0.25">
      <c r="A448" s="150">
        <v>47402100</v>
      </c>
      <c r="B448" s="151" t="s">
        <v>5860</v>
      </c>
      <c r="C448" s="152" t="s">
        <v>5861</v>
      </c>
      <c r="D448" s="153">
        <v>2019</v>
      </c>
    </row>
    <row r="449" spans="1:4" x14ac:dyDescent="0.25">
      <c r="A449" s="150">
        <v>43406000</v>
      </c>
      <c r="B449" s="151" t="s">
        <v>4176</v>
      </c>
      <c r="C449" s="152" t="s">
        <v>4434</v>
      </c>
      <c r="D449" s="153">
        <v>2019</v>
      </c>
    </row>
    <row r="450" spans="1:4" ht="45" x14ac:dyDescent="0.25">
      <c r="A450" s="150">
        <v>43406100</v>
      </c>
      <c r="B450" s="151" t="s">
        <v>4176</v>
      </c>
      <c r="C450" s="152" t="s">
        <v>5665</v>
      </c>
      <c r="D450" s="153">
        <v>2019</v>
      </c>
    </row>
    <row r="451" spans="1:4" x14ac:dyDescent="0.25">
      <c r="A451" s="150">
        <v>39401100</v>
      </c>
      <c r="B451" s="151" t="s">
        <v>4137</v>
      </c>
      <c r="C451" s="152" t="s">
        <v>5532</v>
      </c>
      <c r="D451" s="153">
        <v>2019</v>
      </c>
    </row>
    <row r="452" spans="1:4" x14ac:dyDescent="0.25">
      <c r="A452" s="150">
        <v>39401000</v>
      </c>
      <c r="B452" s="151" t="s">
        <v>5531</v>
      </c>
      <c r="C452" s="152" t="s">
        <v>4434</v>
      </c>
      <c r="D452" s="153">
        <v>2019</v>
      </c>
    </row>
    <row r="453" spans="1:4" x14ac:dyDescent="0.25">
      <c r="A453" s="150">
        <v>11916000</v>
      </c>
      <c r="B453" s="151" t="s">
        <v>3672</v>
      </c>
      <c r="C453" s="152" t="s">
        <v>4434</v>
      </c>
      <c r="D453" s="153">
        <v>2019</v>
      </c>
    </row>
    <row r="454" spans="1:4" ht="75" x14ac:dyDescent="0.25">
      <c r="A454" s="150">
        <v>11916100</v>
      </c>
      <c r="B454" s="151" t="s">
        <v>3672</v>
      </c>
      <c r="C454" s="152" t="s">
        <v>4514</v>
      </c>
      <c r="D454" s="153">
        <v>2019</v>
      </c>
    </row>
    <row r="455" spans="1:4" ht="60" x14ac:dyDescent="0.25">
      <c r="A455" s="150">
        <v>29204200</v>
      </c>
      <c r="B455" s="151" t="s">
        <v>5297</v>
      </c>
      <c r="C455" s="152" t="s">
        <v>5298</v>
      </c>
      <c r="D455" s="153">
        <v>2019</v>
      </c>
    </row>
    <row r="456" spans="1:4" x14ac:dyDescent="0.25">
      <c r="A456" s="150">
        <v>29204000</v>
      </c>
      <c r="B456" s="151" t="s">
        <v>4062</v>
      </c>
      <c r="C456" s="152" t="s">
        <v>4434</v>
      </c>
      <c r="D456" s="153">
        <v>2019</v>
      </c>
    </row>
    <row r="457" spans="1:4" ht="45" x14ac:dyDescent="0.25">
      <c r="A457" s="150">
        <v>29121400</v>
      </c>
      <c r="B457" s="151" t="s">
        <v>5247</v>
      </c>
      <c r="C457" s="152" t="s">
        <v>5248</v>
      </c>
      <c r="D457" s="153">
        <v>2019</v>
      </c>
    </row>
    <row r="458" spans="1:4" ht="45" x14ac:dyDescent="0.25">
      <c r="A458" s="150">
        <v>31909902</v>
      </c>
      <c r="B458" s="151" t="s">
        <v>5368</v>
      </c>
      <c r="C458" s="152" t="s">
        <v>5369</v>
      </c>
      <c r="D458" s="153">
        <v>2019</v>
      </c>
    </row>
    <row r="459" spans="1:4" ht="30" x14ac:dyDescent="0.25">
      <c r="A459" s="150">
        <v>47401101</v>
      </c>
      <c r="B459" s="151" t="s">
        <v>4583</v>
      </c>
      <c r="C459" s="152" t="s">
        <v>4584</v>
      </c>
      <c r="D459" s="153">
        <v>2019</v>
      </c>
    </row>
    <row r="460" spans="1:4" ht="75" x14ac:dyDescent="0.25">
      <c r="A460" s="150">
        <v>17219903</v>
      </c>
      <c r="B460" s="151" t="s">
        <v>4754</v>
      </c>
      <c r="C460" s="152" t="s">
        <v>4755</v>
      </c>
      <c r="D460" s="153">
        <v>2019</v>
      </c>
    </row>
    <row r="461" spans="1:4" x14ac:dyDescent="0.25">
      <c r="A461" s="150">
        <v>51203000</v>
      </c>
      <c r="B461" s="151" t="s">
        <v>4290</v>
      </c>
      <c r="C461" s="152" t="s">
        <v>4434</v>
      </c>
      <c r="D461" s="153">
        <v>2019</v>
      </c>
    </row>
    <row r="462" spans="1:4" ht="45" x14ac:dyDescent="0.25">
      <c r="A462" s="150">
        <v>51203100</v>
      </c>
      <c r="B462" s="151" t="s">
        <v>4290</v>
      </c>
      <c r="C462" s="152" t="s">
        <v>6003</v>
      </c>
      <c r="D462" s="153">
        <v>2019</v>
      </c>
    </row>
    <row r="463" spans="1:4" x14ac:dyDescent="0.25">
      <c r="A463" s="150">
        <v>25103000</v>
      </c>
      <c r="B463" s="151" t="s">
        <v>4979</v>
      </c>
      <c r="C463" s="152" t="s">
        <v>4434</v>
      </c>
      <c r="D463" s="153">
        <v>2019</v>
      </c>
    </row>
    <row r="464" spans="1:4" ht="90" x14ac:dyDescent="0.25">
      <c r="A464" s="150">
        <v>25103200</v>
      </c>
      <c r="B464" s="151" t="s">
        <v>3904</v>
      </c>
      <c r="C464" s="152" t="s">
        <v>4981</v>
      </c>
      <c r="D464" s="153">
        <v>2019</v>
      </c>
    </row>
    <row r="465" spans="1:4" x14ac:dyDescent="0.25">
      <c r="A465" s="150">
        <v>17302000</v>
      </c>
      <c r="B465" s="151" t="s">
        <v>4775</v>
      </c>
      <c r="C465" s="152" t="s">
        <v>4434</v>
      </c>
      <c r="D465" s="153">
        <v>2019</v>
      </c>
    </row>
    <row r="466" spans="1:4" ht="30" x14ac:dyDescent="0.25">
      <c r="A466" s="150">
        <v>17302900</v>
      </c>
      <c r="B466" s="151" t="s">
        <v>4798</v>
      </c>
      <c r="C466" s="152" t="s">
        <v>4799</v>
      </c>
      <c r="D466" s="153">
        <v>2019</v>
      </c>
    </row>
    <row r="467" spans="1:4" x14ac:dyDescent="0.25">
      <c r="A467" s="150">
        <v>17200000</v>
      </c>
      <c r="B467" s="151" t="s">
        <v>4714</v>
      </c>
      <c r="C467" s="152" t="s">
        <v>4434</v>
      </c>
      <c r="D467" s="153">
        <v>2019</v>
      </c>
    </row>
    <row r="468" spans="1:4" ht="30" x14ac:dyDescent="0.25">
      <c r="A468" s="150">
        <v>17219900</v>
      </c>
      <c r="B468" s="151" t="s">
        <v>4751</v>
      </c>
      <c r="C468" s="152" t="s">
        <v>4752</v>
      </c>
      <c r="D468" s="153">
        <v>2019</v>
      </c>
    </row>
    <row r="469" spans="1:4" ht="45" x14ac:dyDescent="0.25">
      <c r="A469" s="150">
        <v>25112300</v>
      </c>
      <c r="B469" s="151" t="s">
        <v>3929</v>
      </c>
      <c r="C469" s="152" t="s">
        <v>5013</v>
      </c>
      <c r="D469" s="153">
        <v>2019</v>
      </c>
    </row>
    <row r="470" spans="1:4" x14ac:dyDescent="0.25">
      <c r="A470" s="150">
        <v>27200000</v>
      </c>
      <c r="B470" s="151" t="s">
        <v>5110</v>
      </c>
      <c r="C470" s="152" t="s">
        <v>4434</v>
      </c>
      <c r="D470" s="153">
        <v>2019</v>
      </c>
    </row>
    <row r="471" spans="1:4" x14ac:dyDescent="0.25">
      <c r="A471" s="150">
        <v>27209900</v>
      </c>
      <c r="B471" s="151" t="s">
        <v>3979</v>
      </c>
      <c r="C471" s="152" t="s">
        <v>5142</v>
      </c>
      <c r="D471" s="153">
        <v>2019</v>
      </c>
    </row>
    <row r="472" spans="1:4" x14ac:dyDescent="0.25">
      <c r="A472" s="150">
        <v>11907000</v>
      </c>
      <c r="B472" s="151" t="s">
        <v>4501</v>
      </c>
      <c r="C472" s="152" t="s">
        <v>4434</v>
      </c>
      <c r="D472" s="153">
        <v>2019</v>
      </c>
    </row>
    <row r="473" spans="1:4" ht="30" x14ac:dyDescent="0.25">
      <c r="A473" s="150">
        <v>11907200</v>
      </c>
      <c r="B473" s="151" t="s">
        <v>4504</v>
      </c>
      <c r="C473" s="152" t="s">
        <v>4505</v>
      </c>
      <c r="D473" s="153">
        <v>2019</v>
      </c>
    </row>
    <row r="474" spans="1:4" x14ac:dyDescent="0.25">
      <c r="A474" s="150">
        <v>39300000</v>
      </c>
      <c r="B474" s="151" t="s">
        <v>5509</v>
      </c>
      <c r="C474" s="152" t="s">
        <v>4434</v>
      </c>
      <c r="D474" s="153">
        <v>2019</v>
      </c>
    </row>
    <row r="475" spans="1:4" x14ac:dyDescent="0.25">
      <c r="A475" s="150">
        <v>39309900</v>
      </c>
      <c r="B475" s="151" t="s">
        <v>5528</v>
      </c>
      <c r="C475" s="152" t="s">
        <v>5529</v>
      </c>
      <c r="D475" s="153">
        <v>2019</v>
      </c>
    </row>
    <row r="476" spans="1:4" ht="30" x14ac:dyDescent="0.25">
      <c r="A476" s="150">
        <v>13104101</v>
      </c>
      <c r="B476" s="151" t="s">
        <v>4546</v>
      </c>
      <c r="C476" s="152" t="s">
        <v>4547</v>
      </c>
      <c r="D476" s="153">
        <v>2019</v>
      </c>
    </row>
    <row r="477" spans="1:4" ht="60" x14ac:dyDescent="0.25">
      <c r="A477" s="150">
        <v>19301101</v>
      </c>
      <c r="B477" s="151" t="s">
        <v>3844</v>
      </c>
      <c r="C477" s="152" t="s">
        <v>4865</v>
      </c>
      <c r="D477" s="153">
        <v>2019</v>
      </c>
    </row>
    <row r="478" spans="1:4" ht="75" x14ac:dyDescent="0.25">
      <c r="A478" s="150">
        <v>17302500</v>
      </c>
      <c r="B478" s="151" t="s">
        <v>4787</v>
      </c>
      <c r="C478" s="152" t="s">
        <v>4788</v>
      </c>
      <c r="D478" s="153">
        <v>2019</v>
      </c>
    </row>
    <row r="479" spans="1:4" x14ac:dyDescent="0.25">
      <c r="A479" s="150">
        <v>17208000</v>
      </c>
      <c r="B479" s="151" t="s">
        <v>3765</v>
      </c>
      <c r="C479" s="152" t="s">
        <v>4434</v>
      </c>
      <c r="D479" s="153">
        <v>2019</v>
      </c>
    </row>
    <row r="480" spans="1:4" ht="60" x14ac:dyDescent="0.25">
      <c r="A480" s="150">
        <v>17208100</v>
      </c>
      <c r="B480" s="151" t="s">
        <v>3765</v>
      </c>
      <c r="C480" s="152" t="s">
        <v>4728</v>
      </c>
      <c r="D480" s="153">
        <v>2019</v>
      </c>
    </row>
    <row r="481" spans="1:4" ht="45" x14ac:dyDescent="0.25">
      <c r="A481" s="150">
        <v>19204102</v>
      </c>
      <c r="B481" s="151" t="s">
        <v>3838</v>
      </c>
      <c r="C481" s="152" t="s">
        <v>4855</v>
      </c>
      <c r="D481" s="153">
        <v>2019</v>
      </c>
    </row>
    <row r="482" spans="1:4" x14ac:dyDescent="0.25">
      <c r="A482" s="150">
        <v>19404000</v>
      </c>
      <c r="B482" s="151" t="s">
        <v>4907</v>
      </c>
      <c r="C482" s="152" t="s">
        <v>4434</v>
      </c>
      <c r="D482" s="153">
        <v>2019</v>
      </c>
    </row>
    <row r="483" spans="1:4" ht="60" x14ac:dyDescent="0.25">
      <c r="A483" s="150">
        <v>19404200</v>
      </c>
      <c r="B483" s="151" t="s">
        <v>3869</v>
      </c>
      <c r="C483" s="152" t="s">
        <v>4912</v>
      </c>
      <c r="D483" s="153">
        <v>2019</v>
      </c>
    </row>
    <row r="484" spans="1:4" ht="45" x14ac:dyDescent="0.25">
      <c r="A484" s="150">
        <v>25105300</v>
      </c>
      <c r="B484" s="151" t="s">
        <v>3910</v>
      </c>
      <c r="C484" s="152" t="s">
        <v>4989</v>
      </c>
      <c r="D484" s="153">
        <v>2019</v>
      </c>
    </row>
    <row r="485" spans="1:4" x14ac:dyDescent="0.25">
      <c r="A485" s="150">
        <v>19204000</v>
      </c>
      <c r="B485" s="151" t="s">
        <v>4851</v>
      </c>
      <c r="C485" s="152" t="s">
        <v>4434</v>
      </c>
      <c r="D485" s="153">
        <v>2019</v>
      </c>
    </row>
    <row r="486" spans="1:4" ht="135" x14ac:dyDescent="0.25">
      <c r="A486" s="150">
        <v>19204100</v>
      </c>
      <c r="B486" s="151" t="s">
        <v>3837</v>
      </c>
      <c r="C486" s="152" t="s">
        <v>4852</v>
      </c>
      <c r="D486" s="153">
        <v>2019</v>
      </c>
    </row>
    <row r="487" spans="1:4" ht="30" x14ac:dyDescent="0.25">
      <c r="A487" s="150">
        <v>19104100</v>
      </c>
      <c r="B487" s="151" t="s">
        <v>3829</v>
      </c>
      <c r="C487" s="152" t="s">
        <v>4839</v>
      </c>
      <c r="D487" s="153">
        <v>2019</v>
      </c>
    </row>
    <row r="488" spans="1:4" ht="60" x14ac:dyDescent="0.25">
      <c r="A488" s="150">
        <v>13104103</v>
      </c>
      <c r="B488" s="151" t="s">
        <v>4550</v>
      </c>
      <c r="C488" s="152" t="s">
        <v>4551</v>
      </c>
      <c r="D488" s="153">
        <v>2019</v>
      </c>
    </row>
    <row r="489" spans="1:4" ht="45" x14ac:dyDescent="0.25">
      <c r="A489" s="150">
        <v>51919400</v>
      </c>
      <c r="B489" s="151" t="s">
        <v>4344</v>
      </c>
      <c r="C489" s="152" t="s">
        <v>6200</v>
      </c>
      <c r="D489" s="153">
        <v>2019</v>
      </c>
    </row>
    <row r="490" spans="1:4" ht="30" x14ac:dyDescent="0.25">
      <c r="A490" s="150">
        <v>47502200</v>
      </c>
      <c r="B490" s="151" t="s">
        <v>5883</v>
      </c>
      <c r="C490" s="152" t="s">
        <v>5884</v>
      </c>
      <c r="D490" s="153">
        <v>2019</v>
      </c>
    </row>
    <row r="491" spans="1:4" ht="75" x14ac:dyDescent="0.25">
      <c r="A491" s="150">
        <v>43601100</v>
      </c>
      <c r="B491" s="151" t="s">
        <v>4184</v>
      </c>
      <c r="C491" s="152" t="s">
        <v>5720</v>
      </c>
      <c r="D491" s="153">
        <v>2019</v>
      </c>
    </row>
    <row r="492" spans="1:4" ht="75" x14ac:dyDescent="0.25">
      <c r="A492" s="150">
        <v>29112800</v>
      </c>
      <c r="B492" s="151" t="s">
        <v>4036</v>
      </c>
      <c r="C492" s="152" t="s">
        <v>5225</v>
      </c>
      <c r="D492" s="153">
        <v>2019</v>
      </c>
    </row>
    <row r="493" spans="1:4" ht="90" x14ac:dyDescent="0.25">
      <c r="A493" s="150">
        <v>39903100</v>
      </c>
      <c r="B493" s="151" t="s">
        <v>5563</v>
      </c>
      <c r="C493" s="152" t="s">
        <v>5564</v>
      </c>
      <c r="D493" s="153">
        <v>2019</v>
      </c>
    </row>
    <row r="494" spans="1:4" x14ac:dyDescent="0.25">
      <c r="A494" s="150">
        <v>47503000</v>
      </c>
      <c r="B494" s="151" t="s">
        <v>4240</v>
      </c>
      <c r="C494" s="152" t="s">
        <v>4434</v>
      </c>
      <c r="D494" s="153">
        <v>2019</v>
      </c>
    </row>
    <row r="495" spans="1:4" ht="45" x14ac:dyDescent="0.25">
      <c r="A495" s="150">
        <v>47503200</v>
      </c>
      <c r="B495" s="151" t="s">
        <v>4240</v>
      </c>
      <c r="C495" s="152" t="s">
        <v>5887</v>
      </c>
      <c r="D495" s="153">
        <v>2019</v>
      </c>
    </row>
    <row r="496" spans="1:4" x14ac:dyDescent="0.25">
      <c r="A496" s="150">
        <v>47500000</v>
      </c>
      <c r="B496" s="151" t="s">
        <v>5875</v>
      </c>
      <c r="C496" s="152" t="s">
        <v>4434</v>
      </c>
      <c r="D496" s="153">
        <v>2019</v>
      </c>
    </row>
    <row r="497" spans="1:4" x14ac:dyDescent="0.25">
      <c r="A497" s="150">
        <v>47509900</v>
      </c>
      <c r="B497" s="151" t="s">
        <v>4243</v>
      </c>
      <c r="C497" s="152" t="s">
        <v>5904</v>
      </c>
      <c r="D497" s="153">
        <v>2019</v>
      </c>
    </row>
    <row r="498" spans="1:4" ht="30" x14ac:dyDescent="0.25">
      <c r="A498" s="150">
        <v>51402100</v>
      </c>
      <c r="B498" s="151" t="s">
        <v>4298</v>
      </c>
      <c r="C498" s="152" t="s">
        <v>6034</v>
      </c>
      <c r="D498" s="153">
        <v>2019</v>
      </c>
    </row>
    <row r="499" spans="1:4" ht="30" x14ac:dyDescent="0.25">
      <c r="A499" s="150">
        <v>51609100</v>
      </c>
      <c r="B499" s="151" t="s">
        <v>6101</v>
      </c>
      <c r="C499" s="152" t="s">
        <v>6102</v>
      </c>
      <c r="D499" s="153">
        <v>2019</v>
      </c>
    </row>
    <row r="500" spans="1:4" x14ac:dyDescent="0.25">
      <c r="A500" s="150">
        <v>51904000</v>
      </c>
      <c r="B500" s="151" t="s">
        <v>6161</v>
      </c>
      <c r="C500" s="152" t="s">
        <v>4434</v>
      </c>
      <c r="D500" s="153">
        <v>2019</v>
      </c>
    </row>
    <row r="501" spans="1:4" ht="75" x14ac:dyDescent="0.25">
      <c r="A501" s="150">
        <v>51904100</v>
      </c>
      <c r="B501" s="151" t="s">
        <v>6161</v>
      </c>
      <c r="C501" s="152" t="s">
        <v>6162</v>
      </c>
      <c r="D501" s="153">
        <v>2019</v>
      </c>
    </row>
    <row r="502" spans="1:4" ht="30" x14ac:dyDescent="0.25">
      <c r="A502" s="150">
        <v>51609200</v>
      </c>
      <c r="B502" s="151" t="s">
        <v>4323</v>
      </c>
      <c r="C502" s="152" t="s">
        <v>6103</v>
      </c>
      <c r="D502" s="153">
        <v>2019</v>
      </c>
    </row>
    <row r="503" spans="1:4" ht="105" x14ac:dyDescent="0.25">
      <c r="A503" s="150">
        <v>11301300</v>
      </c>
      <c r="B503" s="151" t="s">
        <v>4454</v>
      </c>
      <c r="C503" s="152" t="s">
        <v>4455</v>
      </c>
      <c r="D503" s="153">
        <v>2019</v>
      </c>
    </row>
    <row r="504" spans="1:4" ht="30" x14ac:dyDescent="0.25">
      <c r="A504" s="150">
        <v>45402100</v>
      </c>
      <c r="B504" s="151" t="s">
        <v>5779</v>
      </c>
      <c r="C504" s="152" t="s">
        <v>5780</v>
      </c>
      <c r="D504" s="153">
        <v>2019</v>
      </c>
    </row>
    <row r="505" spans="1:4" ht="45" x14ac:dyDescent="0.25">
      <c r="A505" s="150">
        <v>25119200</v>
      </c>
      <c r="B505" s="151" t="s">
        <v>5020</v>
      </c>
      <c r="C505" s="152" t="s">
        <v>5021</v>
      </c>
      <c r="D505" s="153">
        <v>2019</v>
      </c>
    </row>
    <row r="506" spans="1:4" ht="60" x14ac:dyDescent="0.25">
      <c r="A506" s="150">
        <v>29121500</v>
      </c>
      <c r="B506" s="151" t="s">
        <v>5249</v>
      </c>
      <c r="C506" s="152" t="s">
        <v>5250</v>
      </c>
      <c r="D506" s="153">
        <v>2019</v>
      </c>
    </row>
    <row r="507" spans="1:4" x14ac:dyDescent="0.25">
      <c r="A507" s="150">
        <v>25902000</v>
      </c>
      <c r="B507" s="151" t="s">
        <v>5074</v>
      </c>
      <c r="C507" s="152" t="s">
        <v>4434</v>
      </c>
      <c r="D507" s="153">
        <v>2019</v>
      </c>
    </row>
    <row r="508" spans="1:4" ht="105" x14ac:dyDescent="0.25">
      <c r="A508" s="150">
        <v>25902100</v>
      </c>
      <c r="B508" s="151" t="s">
        <v>5074</v>
      </c>
      <c r="C508" s="152" t="s">
        <v>5075</v>
      </c>
      <c r="D508" s="153">
        <v>2019</v>
      </c>
    </row>
    <row r="509" spans="1:4" ht="45" x14ac:dyDescent="0.25">
      <c r="A509" s="150">
        <v>49304100</v>
      </c>
      <c r="B509" s="151" t="s">
        <v>4261</v>
      </c>
      <c r="C509" s="152" t="s">
        <v>5935</v>
      </c>
      <c r="D509" s="153">
        <v>2019</v>
      </c>
    </row>
    <row r="510" spans="1:4" ht="30" x14ac:dyDescent="0.25">
      <c r="A510" s="150">
        <v>13107400</v>
      </c>
      <c r="B510" s="151" t="s">
        <v>4563</v>
      </c>
      <c r="C510" s="152" t="s">
        <v>4564</v>
      </c>
      <c r="D510" s="153">
        <v>2019</v>
      </c>
    </row>
    <row r="511" spans="1:4" x14ac:dyDescent="0.25">
      <c r="A511" s="150">
        <v>11901000</v>
      </c>
      <c r="B511" s="151" t="s">
        <v>4481</v>
      </c>
      <c r="C511" s="152" t="s">
        <v>4434</v>
      </c>
      <c r="D511" s="153">
        <v>2019</v>
      </c>
    </row>
    <row r="512" spans="1:4" ht="105" x14ac:dyDescent="0.25">
      <c r="A512" s="150">
        <v>11901300</v>
      </c>
      <c r="B512" s="151" t="s">
        <v>4481</v>
      </c>
      <c r="C512" s="152" t="s">
        <v>4482</v>
      </c>
      <c r="D512" s="153">
        <v>2019</v>
      </c>
    </row>
    <row r="513" spans="1:4" ht="135" x14ac:dyDescent="0.25">
      <c r="A513" s="150">
        <v>45209200</v>
      </c>
      <c r="B513" s="151" t="s">
        <v>5760</v>
      </c>
      <c r="C513" s="152" t="s">
        <v>5761</v>
      </c>
      <c r="D513" s="153">
        <v>2019</v>
      </c>
    </row>
    <row r="514" spans="1:4" ht="135" x14ac:dyDescent="0.25">
      <c r="A514" s="150">
        <v>45209300</v>
      </c>
      <c r="B514" s="151" t="s">
        <v>5766</v>
      </c>
      <c r="C514" s="152" t="s">
        <v>5767</v>
      </c>
      <c r="D514" s="153">
        <v>2019</v>
      </c>
    </row>
    <row r="515" spans="1:4" x14ac:dyDescent="0.25">
      <c r="A515" s="150">
        <v>27102200</v>
      </c>
      <c r="B515" s="151" t="s">
        <v>3962</v>
      </c>
      <c r="C515" s="152" t="s">
        <v>5101</v>
      </c>
      <c r="D515" s="153">
        <v>2019</v>
      </c>
    </row>
    <row r="516" spans="1:4" x14ac:dyDescent="0.25">
      <c r="A516" s="150">
        <v>35302000</v>
      </c>
      <c r="B516" s="151" t="s">
        <v>5451</v>
      </c>
      <c r="C516" s="152" t="s">
        <v>4434</v>
      </c>
      <c r="D516" s="153">
        <v>2019</v>
      </c>
    </row>
    <row r="517" spans="1:4" ht="60" x14ac:dyDescent="0.25">
      <c r="A517" s="150">
        <v>35302300</v>
      </c>
      <c r="B517" s="151" t="s">
        <v>5451</v>
      </c>
      <c r="C517" s="152" t="s">
        <v>5458</v>
      </c>
      <c r="D517" s="153">
        <v>2019</v>
      </c>
    </row>
    <row r="518" spans="1:4" x14ac:dyDescent="0.25">
      <c r="A518" s="150">
        <v>47403000</v>
      </c>
      <c r="B518" s="151" t="s">
        <v>5862</v>
      </c>
      <c r="C518" s="152" t="s">
        <v>4434</v>
      </c>
      <c r="D518" s="153">
        <v>2019</v>
      </c>
    </row>
    <row r="519" spans="1:4" x14ac:dyDescent="0.25">
      <c r="A519" s="150">
        <v>47403100</v>
      </c>
      <c r="B519" s="151" t="s">
        <v>5862</v>
      </c>
      <c r="C519" s="152" t="s">
        <v>5863</v>
      </c>
      <c r="D519" s="153">
        <v>2019</v>
      </c>
    </row>
    <row r="520" spans="1:4" x14ac:dyDescent="0.25">
      <c r="A520" s="150">
        <v>51205000</v>
      </c>
      <c r="B520" s="151" t="s">
        <v>6005</v>
      </c>
      <c r="C520" s="152" t="s">
        <v>4434</v>
      </c>
      <c r="D520" s="153">
        <v>2019</v>
      </c>
    </row>
    <row r="521" spans="1:4" ht="30" x14ac:dyDescent="0.25">
      <c r="A521" s="150">
        <v>51205100</v>
      </c>
      <c r="B521" s="151" t="s">
        <v>6005</v>
      </c>
      <c r="C521" s="152" t="s">
        <v>6006</v>
      </c>
      <c r="D521" s="153">
        <v>2019</v>
      </c>
    </row>
    <row r="522" spans="1:4" x14ac:dyDescent="0.25">
      <c r="A522" s="150">
        <v>43407000</v>
      </c>
      <c r="B522" s="151" t="s">
        <v>5666</v>
      </c>
      <c r="C522" s="152" t="s">
        <v>4434</v>
      </c>
      <c r="D522" s="153">
        <v>2019</v>
      </c>
    </row>
    <row r="523" spans="1:4" ht="45" x14ac:dyDescent="0.25">
      <c r="A523" s="150">
        <v>43407100</v>
      </c>
      <c r="B523" s="151" t="s">
        <v>5666</v>
      </c>
      <c r="C523" s="152" t="s">
        <v>5667</v>
      </c>
      <c r="D523" s="153">
        <v>2019</v>
      </c>
    </row>
    <row r="524" spans="1:4" ht="45" x14ac:dyDescent="0.25">
      <c r="A524" s="150">
        <v>27403200</v>
      </c>
      <c r="B524" s="151" t="s">
        <v>3994</v>
      </c>
      <c r="C524" s="152" t="s">
        <v>5177</v>
      </c>
      <c r="D524" s="153">
        <v>2019</v>
      </c>
    </row>
    <row r="525" spans="1:4" x14ac:dyDescent="0.25">
      <c r="A525" s="150">
        <v>13205000</v>
      </c>
      <c r="B525" s="151" t="s">
        <v>4609</v>
      </c>
      <c r="C525" s="152" t="s">
        <v>4434</v>
      </c>
      <c r="D525" s="153">
        <v>2019</v>
      </c>
    </row>
    <row r="526" spans="1:4" ht="60" x14ac:dyDescent="0.25">
      <c r="A526" s="150">
        <v>13205100</v>
      </c>
      <c r="B526" s="151" t="s">
        <v>4610</v>
      </c>
      <c r="C526" s="152" t="s">
        <v>4611</v>
      </c>
      <c r="D526" s="153">
        <v>2019</v>
      </c>
    </row>
    <row r="527" spans="1:4" x14ac:dyDescent="0.25">
      <c r="A527" s="150">
        <v>43300000</v>
      </c>
      <c r="B527" s="151" t="s">
        <v>5631</v>
      </c>
      <c r="C527" s="152" t="s">
        <v>4434</v>
      </c>
      <c r="D527" s="153">
        <v>2019</v>
      </c>
    </row>
    <row r="528" spans="1:4" x14ac:dyDescent="0.25">
      <c r="A528" s="150">
        <v>43309900</v>
      </c>
      <c r="B528" s="151" t="s">
        <v>5646</v>
      </c>
      <c r="C528" s="152" t="s">
        <v>5647</v>
      </c>
      <c r="D528" s="153">
        <v>2019</v>
      </c>
    </row>
    <row r="529" spans="1:4" x14ac:dyDescent="0.25">
      <c r="A529" s="150">
        <v>13206000</v>
      </c>
      <c r="B529" s="151" t="s">
        <v>3707</v>
      </c>
      <c r="C529" s="152" t="s">
        <v>4434</v>
      </c>
      <c r="D529" s="153">
        <v>2019</v>
      </c>
    </row>
    <row r="530" spans="1:4" ht="45" x14ac:dyDescent="0.25">
      <c r="A530" s="150">
        <v>13206100</v>
      </c>
      <c r="B530" s="151" t="s">
        <v>3707</v>
      </c>
      <c r="C530" s="152" t="s">
        <v>4616</v>
      </c>
      <c r="D530" s="153">
        <v>2019</v>
      </c>
    </row>
    <row r="531" spans="1:4" x14ac:dyDescent="0.25">
      <c r="A531" s="150">
        <v>11303000</v>
      </c>
      <c r="B531" s="151" t="s">
        <v>4458</v>
      </c>
      <c r="C531" s="152" t="s">
        <v>4434</v>
      </c>
      <c r="D531" s="153">
        <v>2019</v>
      </c>
    </row>
    <row r="532" spans="1:4" ht="45" x14ac:dyDescent="0.25">
      <c r="A532" s="150">
        <v>11303100</v>
      </c>
      <c r="B532" s="151" t="s">
        <v>4458</v>
      </c>
      <c r="C532" s="152" t="s">
        <v>4459</v>
      </c>
      <c r="D532" s="153">
        <v>2019</v>
      </c>
    </row>
    <row r="533" spans="1:4" ht="45" x14ac:dyDescent="0.25">
      <c r="A533" s="150">
        <v>13209901</v>
      </c>
      <c r="B533" s="151" t="s">
        <v>3713</v>
      </c>
      <c r="C533" s="152" t="s">
        <v>4627</v>
      </c>
      <c r="D533" s="153">
        <v>2019</v>
      </c>
    </row>
    <row r="534" spans="1:4" ht="45" x14ac:dyDescent="0.25">
      <c r="A534" s="150">
        <v>13205400</v>
      </c>
      <c r="B534" s="151" t="s">
        <v>4614</v>
      </c>
      <c r="C534" s="152" t="s">
        <v>4615</v>
      </c>
      <c r="D534" s="153">
        <v>2019</v>
      </c>
    </row>
    <row r="535" spans="1:4" x14ac:dyDescent="0.25">
      <c r="A535" s="150">
        <v>13200000</v>
      </c>
      <c r="B535" s="151" t="s">
        <v>4594</v>
      </c>
      <c r="C535" s="152" t="s">
        <v>4434</v>
      </c>
      <c r="D535" s="153">
        <v>2019</v>
      </c>
    </row>
    <row r="536" spans="1:4" x14ac:dyDescent="0.25">
      <c r="A536" s="150">
        <v>13209900</v>
      </c>
      <c r="B536" s="151" t="s">
        <v>4625</v>
      </c>
      <c r="C536" s="152" t="s">
        <v>4626</v>
      </c>
      <c r="D536" s="153">
        <v>2019</v>
      </c>
    </row>
    <row r="537" spans="1:4" x14ac:dyDescent="0.25">
      <c r="A537" s="150">
        <v>27101300</v>
      </c>
      <c r="B537" s="151" t="s">
        <v>3959</v>
      </c>
      <c r="C537" s="152" t="s">
        <v>5095</v>
      </c>
      <c r="D537" s="153">
        <v>2019</v>
      </c>
    </row>
    <row r="538" spans="1:4" x14ac:dyDescent="0.25">
      <c r="A538" s="150">
        <v>33202000</v>
      </c>
      <c r="B538" s="151" t="s">
        <v>4106</v>
      </c>
      <c r="C538" s="152" t="s">
        <v>4434</v>
      </c>
      <c r="D538" s="153">
        <v>2019</v>
      </c>
    </row>
    <row r="539" spans="1:4" ht="30" x14ac:dyDescent="0.25">
      <c r="A539" s="150">
        <v>33202100</v>
      </c>
      <c r="B539" s="151" t="s">
        <v>5387</v>
      </c>
      <c r="C539" s="152" t="s">
        <v>5388</v>
      </c>
      <c r="D539" s="153">
        <v>2019</v>
      </c>
    </row>
    <row r="540" spans="1:4" x14ac:dyDescent="0.25">
      <c r="A540" s="150">
        <v>33201000</v>
      </c>
      <c r="B540" s="151" t="s">
        <v>5383</v>
      </c>
      <c r="C540" s="152" t="s">
        <v>4434</v>
      </c>
      <c r="D540" s="153">
        <v>2019</v>
      </c>
    </row>
    <row r="541" spans="1:4" ht="60" x14ac:dyDescent="0.25">
      <c r="A541" s="150">
        <v>33201100</v>
      </c>
      <c r="B541" s="151" t="s">
        <v>5383</v>
      </c>
      <c r="C541" s="152" t="s">
        <v>5384</v>
      </c>
      <c r="D541" s="153">
        <v>2019</v>
      </c>
    </row>
    <row r="542" spans="1:4" x14ac:dyDescent="0.25">
      <c r="A542" s="150">
        <v>33200000</v>
      </c>
      <c r="B542" s="151" t="s">
        <v>5382</v>
      </c>
      <c r="C542" s="152" t="s">
        <v>4434</v>
      </c>
      <c r="D542" s="153">
        <v>2019</v>
      </c>
    </row>
    <row r="543" spans="1:4" ht="60" x14ac:dyDescent="0.25">
      <c r="A543" s="150">
        <v>17211102</v>
      </c>
      <c r="B543" s="151" t="s">
        <v>3768</v>
      </c>
      <c r="C543" s="152" t="s">
        <v>4733</v>
      </c>
      <c r="D543" s="153">
        <v>2019</v>
      </c>
    </row>
    <row r="544" spans="1:4" x14ac:dyDescent="0.25">
      <c r="A544" s="150">
        <v>55200000</v>
      </c>
      <c r="B544" s="151" t="s">
        <v>6366</v>
      </c>
      <c r="C544" s="152" t="s">
        <v>4434</v>
      </c>
      <c r="D544" s="153">
        <v>2019</v>
      </c>
    </row>
    <row r="545" spans="1:4" x14ac:dyDescent="0.25">
      <c r="A545" s="150">
        <v>55201000</v>
      </c>
      <c r="B545" s="151" t="s">
        <v>6366</v>
      </c>
      <c r="C545" s="152" t="s">
        <v>4434</v>
      </c>
      <c r="D545" s="153">
        <v>2019</v>
      </c>
    </row>
    <row r="546" spans="1:4" ht="30" x14ac:dyDescent="0.25">
      <c r="A546" s="150">
        <v>55201100</v>
      </c>
      <c r="B546" s="151" t="s">
        <v>6367</v>
      </c>
      <c r="C546" s="152" t="s">
        <v>6368</v>
      </c>
      <c r="D546" s="153">
        <v>2019</v>
      </c>
    </row>
    <row r="547" spans="1:4" ht="45" x14ac:dyDescent="0.25">
      <c r="A547" s="150">
        <v>55201300</v>
      </c>
      <c r="B547" s="151" t="s">
        <v>6371</v>
      </c>
      <c r="C547" s="152" t="s">
        <v>6372</v>
      </c>
      <c r="D547" s="153">
        <v>2019</v>
      </c>
    </row>
    <row r="548" spans="1:4" x14ac:dyDescent="0.25">
      <c r="A548" s="150">
        <v>37101000</v>
      </c>
      <c r="B548" s="151" t="s">
        <v>5474</v>
      </c>
      <c r="C548" s="152" t="s">
        <v>4434</v>
      </c>
      <c r="D548" s="153">
        <v>2019</v>
      </c>
    </row>
    <row r="549" spans="1:4" x14ac:dyDescent="0.25">
      <c r="A549" s="150">
        <v>47101000</v>
      </c>
      <c r="B549" s="151" t="s">
        <v>4205</v>
      </c>
      <c r="C549" s="152" t="s">
        <v>4434</v>
      </c>
      <c r="D549" s="153">
        <v>2019</v>
      </c>
    </row>
    <row r="550" spans="1:4" x14ac:dyDescent="0.25">
      <c r="A550" s="150">
        <v>47101100</v>
      </c>
      <c r="B550" s="151" t="s">
        <v>4205</v>
      </c>
      <c r="C550" s="152" t="s">
        <v>5787</v>
      </c>
      <c r="D550" s="153">
        <v>2019</v>
      </c>
    </row>
    <row r="551" spans="1:4" x14ac:dyDescent="0.25">
      <c r="A551" s="150">
        <v>33101100</v>
      </c>
      <c r="B551" s="151" t="s">
        <v>4099</v>
      </c>
      <c r="C551" s="152" t="s">
        <v>5372</v>
      </c>
      <c r="D551" s="153">
        <v>2019</v>
      </c>
    </row>
    <row r="552" spans="1:4" x14ac:dyDescent="0.25">
      <c r="A552" s="150">
        <v>39101000</v>
      </c>
      <c r="B552" s="151" t="s">
        <v>5496</v>
      </c>
      <c r="C552" s="152" t="s">
        <v>4434</v>
      </c>
      <c r="D552" s="153">
        <v>2019</v>
      </c>
    </row>
    <row r="553" spans="1:4" ht="30" x14ac:dyDescent="0.25">
      <c r="A553" s="150">
        <v>39101400</v>
      </c>
      <c r="B553" s="151" t="s">
        <v>5501</v>
      </c>
      <c r="C553" s="152" t="s">
        <v>5502</v>
      </c>
      <c r="D553" s="153">
        <v>2019</v>
      </c>
    </row>
    <row r="554" spans="1:4" x14ac:dyDescent="0.25">
      <c r="A554" s="150">
        <v>45101000</v>
      </c>
      <c r="B554" s="151" t="s">
        <v>5748</v>
      </c>
      <c r="C554" s="152" t="s">
        <v>4434</v>
      </c>
      <c r="D554" s="153">
        <v>2019</v>
      </c>
    </row>
    <row r="555" spans="1:4" ht="45" x14ac:dyDescent="0.25">
      <c r="A555" s="150">
        <v>45101100</v>
      </c>
      <c r="B555" s="151" t="s">
        <v>5748</v>
      </c>
      <c r="C555" s="152" t="s">
        <v>5749</v>
      </c>
      <c r="D555" s="153">
        <v>2019</v>
      </c>
    </row>
    <row r="556" spans="1:4" x14ac:dyDescent="0.25">
      <c r="A556" s="150">
        <v>33102000</v>
      </c>
      <c r="B556" s="151" t="s">
        <v>5374</v>
      </c>
      <c r="C556" s="152" t="s">
        <v>4434</v>
      </c>
      <c r="D556" s="153">
        <v>2019</v>
      </c>
    </row>
    <row r="557" spans="1:4" ht="30" x14ac:dyDescent="0.25">
      <c r="A557" s="150">
        <v>33102100</v>
      </c>
      <c r="B557" s="151" t="s">
        <v>5374</v>
      </c>
      <c r="C557" s="152" t="s">
        <v>5375</v>
      </c>
      <c r="D557" s="153">
        <v>2019</v>
      </c>
    </row>
    <row r="558" spans="1:4" ht="30" x14ac:dyDescent="0.25">
      <c r="A558" s="150">
        <v>35101200</v>
      </c>
      <c r="B558" s="151" t="s">
        <v>4123</v>
      </c>
      <c r="C558" s="152" t="s">
        <v>5436</v>
      </c>
      <c r="D558" s="153">
        <v>2019</v>
      </c>
    </row>
    <row r="559" spans="1:4" ht="90" x14ac:dyDescent="0.25">
      <c r="A559" s="150">
        <v>39101300</v>
      </c>
      <c r="B559" s="151" t="s">
        <v>5499</v>
      </c>
      <c r="C559" s="152" t="s">
        <v>5500</v>
      </c>
      <c r="D559" s="153">
        <v>2019</v>
      </c>
    </row>
    <row r="560" spans="1:4" ht="30" x14ac:dyDescent="0.25">
      <c r="A560" s="150">
        <v>53104200</v>
      </c>
      <c r="B560" s="151" t="s">
        <v>6224</v>
      </c>
      <c r="C560" s="152" t="s">
        <v>6230</v>
      </c>
      <c r="D560" s="153">
        <v>2019</v>
      </c>
    </row>
    <row r="561" spans="1:4" ht="30" x14ac:dyDescent="0.25">
      <c r="A561" s="150">
        <v>37101100</v>
      </c>
      <c r="B561" s="151" t="s">
        <v>4129</v>
      </c>
      <c r="C561" s="152" t="s">
        <v>5475</v>
      </c>
      <c r="D561" s="153">
        <v>2019</v>
      </c>
    </row>
    <row r="562" spans="1:4" ht="75" x14ac:dyDescent="0.25">
      <c r="A562" s="150">
        <v>37101200</v>
      </c>
      <c r="B562" s="151" t="s">
        <v>4130</v>
      </c>
      <c r="C562" s="152" t="s">
        <v>5476</v>
      </c>
      <c r="D562" s="153">
        <v>2019</v>
      </c>
    </row>
    <row r="563" spans="1:4" x14ac:dyDescent="0.25">
      <c r="A563" s="150">
        <v>33101000</v>
      </c>
      <c r="B563" s="151" t="s">
        <v>5371</v>
      </c>
      <c r="C563" s="152" t="s">
        <v>4434</v>
      </c>
      <c r="D563" s="153">
        <v>2019</v>
      </c>
    </row>
    <row r="564" spans="1:4" ht="30" x14ac:dyDescent="0.25">
      <c r="A564" s="150">
        <v>53104300</v>
      </c>
      <c r="B564" s="151" t="s">
        <v>6231</v>
      </c>
      <c r="C564" s="152" t="s">
        <v>6232</v>
      </c>
      <c r="D564" s="153">
        <v>2019</v>
      </c>
    </row>
    <row r="565" spans="1:4" x14ac:dyDescent="0.25">
      <c r="A565" s="150">
        <v>49101000</v>
      </c>
      <c r="B565" s="151" t="s">
        <v>4244</v>
      </c>
      <c r="C565" s="152" t="s">
        <v>4434</v>
      </c>
      <c r="D565" s="153">
        <v>2019</v>
      </c>
    </row>
    <row r="566" spans="1:4" ht="45" x14ac:dyDescent="0.25">
      <c r="A566" s="150">
        <v>49101100</v>
      </c>
      <c r="B566" s="151" t="s">
        <v>4244</v>
      </c>
      <c r="C566" s="152" t="s">
        <v>5906</v>
      </c>
      <c r="D566" s="153">
        <v>2019</v>
      </c>
    </row>
    <row r="567" spans="1:4" ht="45" x14ac:dyDescent="0.25">
      <c r="A567" s="150">
        <v>41101200</v>
      </c>
      <c r="B567" s="151" t="s">
        <v>4148</v>
      </c>
      <c r="C567" s="152" t="s">
        <v>5575</v>
      </c>
      <c r="D567" s="153">
        <v>2019</v>
      </c>
    </row>
    <row r="568" spans="1:4" x14ac:dyDescent="0.25">
      <c r="A568" s="150">
        <v>43101000</v>
      </c>
      <c r="B568" s="151" t="s">
        <v>4165</v>
      </c>
      <c r="C568" s="152" t="s">
        <v>4434</v>
      </c>
      <c r="D568" s="153">
        <v>2019</v>
      </c>
    </row>
    <row r="569" spans="1:4" ht="30" x14ac:dyDescent="0.25">
      <c r="A569" s="150">
        <v>43101100</v>
      </c>
      <c r="B569" s="151" t="s">
        <v>4165</v>
      </c>
      <c r="C569" s="152" t="s">
        <v>5622</v>
      </c>
      <c r="D569" s="153">
        <v>2019</v>
      </c>
    </row>
    <row r="570" spans="1:4" ht="30" x14ac:dyDescent="0.25">
      <c r="A570" s="150">
        <v>53104400</v>
      </c>
      <c r="B570" s="151" t="s">
        <v>6233</v>
      </c>
      <c r="C570" s="152" t="s">
        <v>6234</v>
      </c>
      <c r="D570" s="153">
        <v>2019</v>
      </c>
    </row>
    <row r="571" spans="1:4" x14ac:dyDescent="0.25">
      <c r="A571" s="150">
        <v>39102000</v>
      </c>
      <c r="B571" s="151" t="s">
        <v>4134</v>
      </c>
      <c r="C571" s="152" t="s">
        <v>4434</v>
      </c>
      <c r="D571" s="153">
        <v>2019</v>
      </c>
    </row>
    <row r="572" spans="1:4" x14ac:dyDescent="0.25">
      <c r="A572" s="150">
        <v>39102200</v>
      </c>
      <c r="B572" s="151" t="s">
        <v>4134</v>
      </c>
      <c r="C572" s="152" t="s">
        <v>5504</v>
      </c>
      <c r="D572" s="153">
        <v>2019</v>
      </c>
    </row>
    <row r="573" spans="1:4" x14ac:dyDescent="0.25">
      <c r="A573" s="150">
        <v>33101200</v>
      </c>
      <c r="B573" s="151" t="s">
        <v>4100</v>
      </c>
      <c r="C573" s="152" t="s">
        <v>5373</v>
      </c>
      <c r="D573" s="153">
        <v>2019</v>
      </c>
    </row>
    <row r="574" spans="1:4" x14ac:dyDescent="0.25">
      <c r="A574" s="150">
        <v>51101000</v>
      </c>
      <c r="B574" s="151" t="s">
        <v>4288</v>
      </c>
      <c r="C574" s="152" t="s">
        <v>4434</v>
      </c>
      <c r="D574" s="153">
        <v>2019</v>
      </c>
    </row>
    <row r="575" spans="1:4" ht="60" x14ac:dyDescent="0.25">
      <c r="A575" s="150">
        <v>51101100</v>
      </c>
      <c r="B575" s="151" t="s">
        <v>4288</v>
      </c>
      <c r="C575" s="152" t="s">
        <v>5993</v>
      </c>
      <c r="D575" s="153">
        <v>2019</v>
      </c>
    </row>
    <row r="576" spans="1:4" x14ac:dyDescent="0.25">
      <c r="A576" s="150">
        <v>33109900</v>
      </c>
      <c r="B576" s="151" t="s">
        <v>4103</v>
      </c>
      <c r="C576" s="152" t="s">
        <v>5381</v>
      </c>
      <c r="D576" s="153">
        <v>2019</v>
      </c>
    </row>
    <row r="577" spans="1:4" ht="60" x14ac:dyDescent="0.25">
      <c r="A577" s="150">
        <v>41101100</v>
      </c>
      <c r="B577" s="151" t="s">
        <v>4147</v>
      </c>
      <c r="C577" s="152" t="s">
        <v>5574</v>
      </c>
      <c r="D577" s="153">
        <v>2019</v>
      </c>
    </row>
    <row r="578" spans="1:4" x14ac:dyDescent="0.25">
      <c r="A578" s="150">
        <v>41101000</v>
      </c>
      <c r="B578" s="151" t="s">
        <v>5573</v>
      </c>
      <c r="C578" s="152" t="s">
        <v>4434</v>
      </c>
      <c r="D578" s="153">
        <v>2019</v>
      </c>
    </row>
    <row r="579" spans="1:4" x14ac:dyDescent="0.25">
      <c r="A579" s="150">
        <v>33109100</v>
      </c>
      <c r="B579" s="151" t="s">
        <v>5379</v>
      </c>
      <c r="C579" s="152" t="s">
        <v>5380</v>
      </c>
      <c r="D579" s="153">
        <v>2019</v>
      </c>
    </row>
    <row r="580" spans="1:4" x14ac:dyDescent="0.25">
      <c r="A580" s="150">
        <v>53104000</v>
      </c>
      <c r="B580" s="151" t="s">
        <v>6229</v>
      </c>
      <c r="C580" s="152" t="s">
        <v>4434</v>
      </c>
      <c r="D580" s="153">
        <v>2019</v>
      </c>
    </row>
    <row r="581" spans="1:4" x14ac:dyDescent="0.25">
      <c r="A581" s="150">
        <v>53104900</v>
      </c>
      <c r="B581" s="151" t="s">
        <v>6235</v>
      </c>
      <c r="C581" s="152" t="s">
        <v>6236</v>
      </c>
      <c r="D581" s="153">
        <v>2019</v>
      </c>
    </row>
    <row r="582" spans="1:4" ht="30" x14ac:dyDescent="0.25">
      <c r="A582" s="150">
        <v>55201200</v>
      </c>
      <c r="B582" s="151" t="s">
        <v>6369</v>
      </c>
      <c r="C582" s="152" t="s">
        <v>6370</v>
      </c>
      <c r="D582" s="153">
        <v>2019</v>
      </c>
    </row>
    <row r="583" spans="1:4" x14ac:dyDescent="0.25">
      <c r="A583" s="150">
        <v>33303000</v>
      </c>
      <c r="B583" s="151" t="s">
        <v>4116</v>
      </c>
      <c r="C583" s="152" t="s">
        <v>4434</v>
      </c>
      <c r="D583" s="153">
        <v>2019</v>
      </c>
    </row>
    <row r="584" spans="1:4" ht="30" x14ac:dyDescent="0.25">
      <c r="A584" s="150">
        <v>33303100</v>
      </c>
      <c r="B584" s="151" t="s">
        <v>4116</v>
      </c>
      <c r="C584" s="152" t="s">
        <v>5403</v>
      </c>
      <c r="D584" s="153">
        <v>2019</v>
      </c>
    </row>
    <row r="585" spans="1:4" x14ac:dyDescent="0.25">
      <c r="A585" s="150">
        <v>45300000</v>
      </c>
      <c r="B585" s="151" t="s">
        <v>5770</v>
      </c>
      <c r="C585" s="152" t="s">
        <v>4434</v>
      </c>
      <c r="D585" s="153">
        <v>2019</v>
      </c>
    </row>
    <row r="586" spans="1:4" x14ac:dyDescent="0.25">
      <c r="A586" s="150">
        <v>45303000</v>
      </c>
      <c r="B586" s="151" t="s">
        <v>5770</v>
      </c>
      <c r="C586" s="152" t="s">
        <v>4434</v>
      </c>
      <c r="D586" s="153">
        <v>2019</v>
      </c>
    </row>
    <row r="587" spans="1:4" ht="60" x14ac:dyDescent="0.25">
      <c r="A587" s="150">
        <v>45303100</v>
      </c>
      <c r="B587" s="151" t="s">
        <v>5770</v>
      </c>
      <c r="C587" s="152" t="s">
        <v>5774</v>
      </c>
      <c r="D587" s="153">
        <v>2019</v>
      </c>
    </row>
    <row r="588" spans="1:4" ht="30" x14ac:dyDescent="0.25">
      <c r="A588" s="150">
        <v>11917901</v>
      </c>
      <c r="B588" s="151" t="s">
        <v>3659</v>
      </c>
      <c r="C588" s="152" t="s">
        <v>4496</v>
      </c>
      <c r="D588" s="153">
        <v>2019</v>
      </c>
    </row>
    <row r="589" spans="1:4" x14ac:dyDescent="0.25">
      <c r="A589" s="150">
        <v>53203000</v>
      </c>
      <c r="B589" s="151" t="s">
        <v>4350</v>
      </c>
      <c r="C589" s="152" t="s">
        <v>4434</v>
      </c>
      <c r="D589" s="153">
        <v>2019</v>
      </c>
    </row>
    <row r="590" spans="1:4" ht="30" x14ac:dyDescent="0.25">
      <c r="A590" s="150">
        <v>53203100</v>
      </c>
      <c r="B590" s="151" t="s">
        <v>4350</v>
      </c>
      <c r="C590" s="152" t="s">
        <v>6244</v>
      </c>
      <c r="D590" s="153">
        <v>2019</v>
      </c>
    </row>
    <row r="591" spans="1:4" ht="30" x14ac:dyDescent="0.25">
      <c r="A591" s="150">
        <v>47204200</v>
      </c>
      <c r="B591" s="151" t="s">
        <v>4213</v>
      </c>
      <c r="C591" s="152" t="s">
        <v>5800</v>
      </c>
      <c r="D591" s="153">
        <v>2019</v>
      </c>
    </row>
    <row r="592" spans="1:4" ht="30" x14ac:dyDescent="0.25">
      <c r="A592" s="150">
        <v>47204300</v>
      </c>
      <c r="B592" s="151" t="s">
        <v>4214</v>
      </c>
      <c r="C592" s="152" t="s">
        <v>5801</v>
      </c>
      <c r="D592" s="153">
        <v>2019</v>
      </c>
    </row>
    <row r="593" spans="1:4" x14ac:dyDescent="0.25">
      <c r="A593" s="150">
        <v>27102300</v>
      </c>
      <c r="B593" s="151" t="s">
        <v>5102</v>
      </c>
      <c r="C593" s="152" t="s">
        <v>5103</v>
      </c>
      <c r="D593" s="153">
        <v>2019</v>
      </c>
    </row>
    <row r="594" spans="1:4" x14ac:dyDescent="0.25">
      <c r="A594" s="150">
        <v>35300000</v>
      </c>
      <c r="B594" s="151" t="s">
        <v>5449</v>
      </c>
      <c r="C594" s="152" t="s">
        <v>4434</v>
      </c>
      <c r="D594" s="153">
        <v>2019</v>
      </c>
    </row>
    <row r="595" spans="1:4" ht="30" x14ac:dyDescent="0.25">
      <c r="A595" s="150">
        <v>51309100</v>
      </c>
      <c r="B595" s="151" t="s">
        <v>6022</v>
      </c>
      <c r="C595" s="152" t="s">
        <v>6023</v>
      </c>
      <c r="D595" s="153">
        <v>2019</v>
      </c>
    </row>
    <row r="596" spans="1:4" ht="30" x14ac:dyDescent="0.25">
      <c r="A596" s="150">
        <v>51309200</v>
      </c>
      <c r="B596" s="151" t="s">
        <v>6024</v>
      </c>
      <c r="C596" s="152" t="s">
        <v>6025</v>
      </c>
      <c r="D596" s="153">
        <v>2019</v>
      </c>
    </row>
    <row r="597" spans="1:4" ht="60" x14ac:dyDescent="0.25">
      <c r="A597" s="150">
        <v>51309300</v>
      </c>
      <c r="B597" s="151" t="s">
        <v>6026</v>
      </c>
      <c r="C597" s="152" t="s">
        <v>6027</v>
      </c>
      <c r="D597" s="153">
        <v>2019</v>
      </c>
    </row>
    <row r="598" spans="1:4" x14ac:dyDescent="0.25">
      <c r="A598" s="150">
        <v>35909900</v>
      </c>
      <c r="B598" s="151" t="s">
        <v>5471</v>
      </c>
      <c r="C598" s="152" t="s">
        <v>5472</v>
      </c>
      <c r="D598" s="153">
        <v>2019</v>
      </c>
    </row>
    <row r="599" spans="1:4" x14ac:dyDescent="0.25">
      <c r="A599" s="150">
        <v>35202000</v>
      </c>
      <c r="B599" s="151" t="s">
        <v>5447</v>
      </c>
      <c r="C599" s="152" t="s">
        <v>4434</v>
      </c>
      <c r="D599" s="153">
        <v>2019</v>
      </c>
    </row>
    <row r="600" spans="1:4" ht="30" x14ac:dyDescent="0.25">
      <c r="A600" s="150">
        <v>35202100</v>
      </c>
      <c r="B600" s="151" t="s">
        <v>5447</v>
      </c>
      <c r="C600" s="152" t="s">
        <v>5448</v>
      </c>
      <c r="D600" s="153">
        <v>2019</v>
      </c>
    </row>
    <row r="601" spans="1:4" x14ac:dyDescent="0.25">
      <c r="A601" s="150">
        <v>51300000</v>
      </c>
      <c r="B601" s="151" t="s">
        <v>6014</v>
      </c>
      <c r="C601" s="152" t="s">
        <v>4434</v>
      </c>
      <c r="D601" s="153">
        <v>2019</v>
      </c>
    </row>
    <row r="602" spans="1:4" x14ac:dyDescent="0.25">
      <c r="A602" s="150">
        <v>51309900</v>
      </c>
      <c r="B602" s="151" t="s">
        <v>6028</v>
      </c>
      <c r="C602" s="152" t="s">
        <v>6029</v>
      </c>
      <c r="D602" s="153">
        <v>2019</v>
      </c>
    </row>
    <row r="603" spans="1:4" ht="60" x14ac:dyDescent="0.25">
      <c r="A603" s="150">
        <v>19401300</v>
      </c>
      <c r="B603" s="151" t="s">
        <v>3860</v>
      </c>
      <c r="C603" s="152" t="s">
        <v>4904</v>
      </c>
      <c r="D603" s="153">
        <v>2019</v>
      </c>
    </row>
    <row r="604" spans="1:4" ht="90" x14ac:dyDescent="0.25">
      <c r="A604" s="150">
        <v>19101200</v>
      </c>
      <c r="B604" s="151" t="s">
        <v>3816</v>
      </c>
      <c r="C604" s="152" t="s">
        <v>4819</v>
      </c>
      <c r="D604" s="153">
        <v>2019</v>
      </c>
    </row>
    <row r="605" spans="1:4" x14ac:dyDescent="0.25">
      <c r="A605" s="150">
        <v>35304000</v>
      </c>
      <c r="B605" s="151" t="s">
        <v>5461</v>
      </c>
      <c r="C605" s="152" t="s">
        <v>4434</v>
      </c>
      <c r="D605" s="153">
        <v>2019</v>
      </c>
    </row>
    <row r="606" spans="1:4" ht="60" x14ac:dyDescent="0.25">
      <c r="A606" s="150">
        <v>35304100</v>
      </c>
      <c r="B606" s="151" t="s">
        <v>5461</v>
      </c>
      <c r="C606" s="152" t="s">
        <v>5462</v>
      </c>
      <c r="D606" s="153">
        <v>2019</v>
      </c>
    </row>
    <row r="607" spans="1:4" x14ac:dyDescent="0.25">
      <c r="A607" s="150">
        <v>11905000</v>
      </c>
      <c r="B607" s="151" t="s">
        <v>3662</v>
      </c>
      <c r="C607" s="152" t="s">
        <v>4434</v>
      </c>
      <c r="D607" s="153">
        <v>2019</v>
      </c>
    </row>
    <row r="608" spans="1:4" ht="30" x14ac:dyDescent="0.25">
      <c r="A608" s="150">
        <v>11905100</v>
      </c>
      <c r="B608" s="151" t="s">
        <v>3662</v>
      </c>
      <c r="C608" s="152" t="s">
        <v>4499</v>
      </c>
      <c r="D608" s="153">
        <v>2019</v>
      </c>
    </row>
    <row r="609" spans="1:4" ht="45" x14ac:dyDescent="0.25">
      <c r="A609" s="150">
        <v>25112400</v>
      </c>
      <c r="B609" s="151" t="s">
        <v>3930</v>
      </c>
      <c r="C609" s="152" t="s">
        <v>5014</v>
      </c>
      <c r="D609" s="153">
        <v>2019</v>
      </c>
    </row>
    <row r="610" spans="1:4" ht="75" x14ac:dyDescent="0.25">
      <c r="A610" s="150">
        <v>19409200</v>
      </c>
      <c r="B610" s="151" t="s">
        <v>3870</v>
      </c>
      <c r="C610" s="152" t="s">
        <v>4925</v>
      </c>
      <c r="D610" s="153">
        <v>2019</v>
      </c>
    </row>
    <row r="611" spans="1:4" x14ac:dyDescent="0.25">
      <c r="A611" s="150">
        <v>19407000</v>
      </c>
      <c r="B611" s="151" t="s">
        <v>3871</v>
      </c>
      <c r="C611" s="152" t="s">
        <v>4434</v>
      </c>
      <c r="D611" s="153">
        <v>2019</v>
      </c>
    </row>
    <row r="612" spans="1:4" ht="105" x14ac:dyDescent="0.25">
      <c r="A612" s="150">
        <v>19407100</v>
      </c>
      <c r="B612" s="151" t="s">
        <v>3871</v>
      </c>
      <c r="C612" s="152" t="s">
        <v>4923</v>
      </c>
      <c r="D612" s="153">
        <v>2019</v>
      </c>
    </row>
    <row r="613" spans="1:4" x14ac:dyDescent="0.25">
      <c r="A613" s="150">
        <v>45401000</v>
      </c>
      <c r="B613" s="151" t="s">
        <v>5776</v>
      </c>
      <c r="C613" s="152" t="s">
        <v>4434</v>
      </c>
      <c r="D613" s="153">
        <v>2019</v>
      </c>
    </row>
    <row r="614" spans="1:4" ht="90" x14ac:dyDescent="0.25">
      <c r="A614" s="150">
        <v>45401100</v>
      </c>
      <c r="B614" s="151" t="s">
        <v>5776</v>
      </c>
      <c r="C614" s="152" t="s">
        <v>5777</v>
      </c>
      <c r="D614" s="153">
        <v>2019</v>
      </c>
    </row>
    <row r="615" spans="1:4" ht="30" x14ac:dyDescent="0.25">
      <c r="A615" s="150">
        <v>33202200</v>
      </c>
      <c r="B615" s="151" t="s">
        <v>4108</v>
      </c>
      <c r="C615" s="152" t="s">
        <v>5391</v>
      </c>
      <c r="D615" s="153">
        <v>2019</v>
      </c>
    </row>
    <row r="616" spans="1:4" x14ac:dyDescent="0.25">
      <c r="A616" s="150">
        <v>45400000</v>
      </c>
      <c r="B616" s="151" t="s">
        <v>5775</v>
      </c>
      <c r="C616" s="152" t="s">
        <v>4434</v>
      </c>
      <c r="D616" s="153">
        <v>2019</v>
      </c>
    </row>
    <row r="617" spans="1:4" ht="105" x14ac:dyDescent="0.25">
      <c r="A617" s="150">
        <v>19103200</v>
      </c>
      <c r="B617" s="151" t="s">
        <v>3828</v>
      </c>
      <c r="C617" s="152" t="s">
        <v>4837</v>
      </c>
      <c r="D617" s="153">
        <v>2019</v>
      </c>
    </row>
    <row r="618" spans="1:4" ht="60" x14ac:dyDescent="0.25">
      <c r="A618" s="150">
        <v>25104300</v>
      </c>
      <c r="B618" s="151" t="s">
        <v>3907</v>
      </c>
      <c r="C618" s="152" t="s">
        <v>4985</v>
      </c>
      <c r="D618" s="153">
        <v>2019</v>
      </c>
    </row>
    <row r="619" spans="1:4" ht="30" x14ac:dyDescent="0.25">
      <c r="A619" s="150">
        <v>51402200</v>
      </c>
      <c r="B619" s="151" t="s">
        <v>4299</v>
      </c>
      <c r="C619" s="152" t="s">
        <v>6035</v>
      </c>
      <c r="D619" s="153">
        <v>2019</v>
      </c>
    </row>
    <row r="620" spans="1:4" x14ac:dyDescent="0.25">
      <c r="A620" s="150">
        <v>51402000</v>
      </c>
      <c r="B620" s="151" t="s">
        <v>6033</v>
      </c>
      <c r="C620" s="152" t="s">
        <v>4434</v>
      </c>
      <c r="D620" s="153">
        <v>2019</v>
      </c>
    </row>
    <row r="621" spans="1:4" ht="60" x14ac:dyDescent="0.25">
      <c r="A621" s="150">
        <v>51407100</v>
      </c>
      <c r="B621" s="151" t="s">
        <v>4309</v>
      </c>
      <c r="C621" s="152" t="s">
        <v>6053</v>
      </c>
      <c r="D621" s="153">
        <v>2019</v>
      </c>
    </row>
    <row r="622" spans="1:4" ht="45" x14ac:dyDescent="0.25">
      <c r="A622" s="150">
        <v>13209904</v>
      </c>
      <c r="B622" s="151" t="s">
        <v>3716</v>
      </c>
      <c r="C622" s="152" t="s">
        <v>4630</v>
      </c>
      <c r="D622" s="153">
        <v>2019</v>
      </c>
    </row>
    <row r="623" spans="1:4" ht="45" x14ac:dyDescent="0.25">
      <c r="A623" s="150">
        <v>43501101</v>
      </c>
      <c r="B623" s="151" t="s">
        <v>4181</v>
      </c>
      <c r="C623" s="152" t="s">
        <v>5688</v>
      </c>
      <c r="D623" s="153">
        <v>2019</v>
      </c>
    </row>
    <row r="624" spans="1:4" ht="30" x14ac:dyDescent="0.25">
      <c r="A624" s="150">
        <v>17214101</v>
      </c>
      <c r="B624" s="151" t="s">
        <v>3776</v>
      </c>
      <c r="C624" s="152" t="s">
        <v>4745</v>
      </c>
      <c r="D624" s="153">
        <v>2019</v>
      </c>
    </row>
    <row r="625" spans="1:4" x14ac:dyDescent="0.25">
      <c r="A625" s="150">
        <v>13113000</v>
      </c>
      <c r="B625" s="151" t="s">
        <v>4574</v>
      </c>
      <c r="C625" s="152" t="s">
        <v>4434</v>
      </c>
      <c r="D625" s="153">
        <v>2019</v>
      </c>
    </row>
    <row r="626" spans="1:4" ht="60" x14ac:dyDescent="0.25">
      <c r="A626" s="150">
        <v>13113100</v>
      </c>
      <c r="B626" s="151" t="s">
        <v>4574</v>
      </c>
      <c r="C626" s="152" t="s">
        <v>4575</v>
      </c>
      <c r="D626" s="153">
        <v>2019</v>
      </c>
    </row>
    <row r="627" spans="1:4" ht="30" x14ac:dyDescent="0.25">
      <c r="A627" s="150">
        <v>11203300</v>
      </c>
      <c r="B627" s="151" t="s">
        <v>4448</v>
      </c>
      <c r="C627" s="152" t="s">
        <v>4449</v>
      </c>
      <c r="D627" s="153">
        <v>2019</v>
      </c>
    </row>
    <row r="628" spans="1:4" x14ac:dyDescent="0.25">
      <c r="A628" s="150">
        <v>39402000</v>
      </c>
      <c r="B628" s="151" t="s">
        <v>5535</v>
      </c>
      <c r="C628" s="152" t="s">
        <v>4434</v>
      </c>
      <c r="D628" s="153">
        <v>2019</v>
      </c>
    </row>
    <row r="629" spans="1:4" ht="45" x14ac:dyDescent="0.25">
      <c r="A629" s="150">
        <v>39402100</v>
      </c>
      <c r="B629" s="151" t="s">
        <v>5535</v>
      </c>
      <c r="C629" s="152" t="s">
        <v>5536</v>
      </c>
      <c r="D629" s="153">
        <v>2019</v>
      </c>
    </row>
    <row r="630" spans="1:4" ht="60" x14ac:dyDescent="0.25">
      <c r="A630" s="150">
        <v>11917100</v>
      </c>
      <c r="B630" s="151" t="s">
        <v>4516</v>
      </c>
      <c r="C630" s="152" t="s">
        <v>4517</v>
      </c>
      <c r="D630" s="153">
        <v>2019</v>
      </c>
    </row>
    <row r="631" spans="1:4" x14ac:dyDescent="0.25">
      <c r="A631" s="150">
        <v>39400000</v>
      </c>
      <c r="B631" s="151" t="s">
        <v>5530</v>
      </c>
      <c r="C631" s="152" t="s">
        <v>4434</v>
      </c>
      <c r="D631" s="153">
        <v>2019</v>
      </c>
    </row>
    <row r="632" spans="1:4" x14ac:dyDescent="0.25">
      <c r="A632" s="150">
        <v>51905000</v>
      </c>
      <c r="B632" s="151" t="s">
        <v>6163</v>
      </c>
      <c r="C632" s="152" t="s">
        <v>4434</v>
      </c>
      <c r="D632" s="153">
        <v>2019</v>
      </c>
    </row>
    <row r="633" spans="1:4" ht="45" x14ac:dyDescent="0.25">
      <c r="A633" s="150">
        <v>51905100</v>
      </c>
      <c r="B633" s="151" t="s">
        <v>6163</v>
      </c>
      <c r="C633" s="152" t="s">
        <v>6164</v>
      </c>
      <c r="D633" s="153">
        <v>2019</v>
      </c>
    </row>
    <row r="634" spans="1:4" x14ac:dyDescent="0.25">
      <c r="A634" s="150">
        <v>51702000</v>
      </c>
      <c r="B634" s="151" t="s">
        <v>4326</v>
      </c>
      <c r="C634" s="152" t="s">
        <v>4434</v>
      </c>
      <c r="D634" s="153">
        <v>2019</v>
      </c>
    </row>
    <row r="635" spans="1:4" ht="30" x14ac:dyDescent="0.25">
      <c r="A635" s="150">
        <v>51702100</v>
      </c>
      <c r="B635" s="151" t="s">
        <v>4326</v>
      </c>
      <c r="C635" s="152" t="s">
        <v>6109</v>
      </c>
      <c r="D635" s="153">
        <v>2019</v>
      </c>
    </row>
    <row r="636" spans="1:4" ht="75" x14ac:dyDescent="0.25">
      <c r="A636" s="150">
        <v>39301200</v>
      </c>
      <c r="B636" s="151" t="s">
        <v>5513</v>
      </c>
      <c r="C636" s="152" t="s">
        <v>5514</v>
      </c>
      <c r="D636" s="153">
        <v>2019</v>
      </c>
    </row>
    <row r="637" spans="1:4" x14ac:dyDescent="0.25">
      <c r="A637" s="150">
        <v>43304000</v>
      </c>
      <c r="B637" s="151" t="s">
        <v>5640</v>
      </c>
      <c r="C637" s="152" t="s">
        <v>4434</v>
      </c>
      <c r="D637" s="153">
        <v>2019</v>
      </c>
    </row>
    <row r="638" spans="1:4" ht="105" x14ac:dyDescent="0.25">
      <c r="A638" s="150">
        <v>43304100</v>
      </c>
      <c r="B638" s="151" t="s">
        <v>5640</v>
      </c>
      <c r="C638" s="152" t="s">
        <v>5641</v>
      </c>
      <c r="D638" s="153">
        <v>2019</v>
      </c>
    </row>
    <row r="639" spans="1:4" ht="60" x14ac:dyDescent="0.25">
      <c r="A639" s="150">
        <v>41201200</v>
      </c>
      <c r="B639" s="151" t="s">
        <v>5579</v>
      </c>
      <c r="C639" s="152" t="s">
        <v>5580</v>
      </c>
      <c r="D639" s="153">
        <v>2019</v>
      </c>
    </row>
    <row r="640" spans="1:4" ht="60" x14ac:dyDescent="0.25">
      <c r="A640" s="150">
        <v>39301100</v>
      </c>
      <c r="B640" s="151" t="s">
        <v>5511</v>
      </c>
      <c r="C640" s="152" t="s">
        <v>5512</v>
      </c>
      <c r="D640" s="153">
        <v>2019</v>
      </c>
    </row>
    <row r="641" spans="1:4" ht="30" x14ac:dyDescent="0.25">
      <c r="A641" s="150">
        <v>11907100</v>
      </c>
      <c r="B641" s="151" t="s">
        <v>4502</v>
      </c>
      <c r="C641" s="152" t="s">
        <v>4503</v>
      </c>
      <c r="D641" s="153">
        <v>2019</v>
      </c>
    </row>
    <row r="642" spans="1:4" x14ac:dyDescent="0.25">
      <c r="A642" s="150">
        <v>39301900</v>
      </c>
      <c r="B642" s="151" t="s">
        <v>5515</v>
      </c>
      <c r="C642" s="152" t="s">
        <v>5516</v>
      </c>
      <c r="D642" s="153">
        <v>2019</v>
      </c>
    </row>
    <row r="643" spans="1:4" x14ac:dyDescent="0.25">
      <c r="A643" s="150">
        <v>39301000</v>
      </c>
      <c r="B643" s="151" t="s">
        <v>5510</v>
      </c>
      <c r="C643" s="152" t="s">
        <v>4434</v>
      </c>
      <c r="D643" s="153">
        <v>2019</v>
      </c>
    </row>
    <row r="644" spans="1:4" ht="60" x14ac:dyDescent="0.25">
      <c r="A644" s="150">
        <v>33903100</v>
      </c>
      <c r="B644" s="151" t="s">
        <v>5418</v>
      </c>
      <c r="C644" s="152" t="s">
        <v>5419</v>
      </c>
      <c r="D644" s="153">
        <v>2019</v>
      </c>
    </row>
    <row r="645" spans="1:4" ht="45" x14ac:dyDescent="0.25">
      <c r="A645" s="150">
        <v>53707100</v>
      </c>
      <c r="B645" s="151" t="s">
        <v>6339</v>
      </c>
      <c r="C645" s="152" t="s">
        <v>6340</v>
      </c>
      <c r="D645" s="153">
        <v>2019</v>
      </c>
    </row>
    <row r="646" spans="1:4" ht="30" x14ac:dyDescent="0.25">
      <c r="A646" s="150">
        <v>51809200</v>
      </c>
      <c r="B646" s="151" t="s">
        <v>6134</v>
      </c>
      <c r="C646" s="152" t="s">
        <v>6135</v>
      </c>
      <c r="D646" s="153">
        <v>2019</v>
      </c>
    </row>
    <row r="647" spans="1:4" ht="30" x14ac:dyDescent="0.25">
      <c r="A647" s="150">
        <v>51907106</v>
      </c>
      <c r="B647" s="151" t="s">
        <v>4338</v>
      </c>
      <c r="C647" s="152" t="s">
        <v>6169</v>
      </c>
      <c r="D647" s="153">
        <v>2019</v>
      </c>
    </row>
    <row r="648" spans="1:4" x14ac:dyDescent="0.25">
      <c r="A648" s="150">
        <v>11102000</v>
      </c>
      <c r="B648" s="151" t="s">
        <v>3628</v>
      </c>
      <c r="C648" s="152" t="s">
        <v>4434</v>
      </c>
      <c r="D648" s="153">
        <v>2019</v>
      </c>
    </row>
    <row r="649" spans="1:4" ht="105" x14ac:dyDescent="0.25">
      <c r="A649" s="150">
        <v>11102100</v>
      </c>
      <c r="B649" s="151" t="s">
        <v>3628</v>
      </c>
      <c r="C649" s="152" t="s">
        <v>4437</v>
      </c>
      <c r="D649" s="153">
        <v>2019</v>
      </c>
    </row>
    <row r="650" spans="1:4" ht="60" x14ac:dyDescent="0.25">
      <c r="A650" s="150">
        <v>29121600</v>
      </c>
      <c r="B650" s="151" t="s">
        <v>5251</v>
      </c>
      <c r="C650" s="152" t="s">
        <v>5252</v>
      </c>
      <c r="D650" s="153">
        <v>2019</v>
      </c>
    </row>
    <row r="651" spans="1:4" ht="90" x14ac:dyDescent="0.25">
      <c r="A651" s="150">
        <v>29909200</v>
      </c>
      <c r="B651" s="151" t="s">
        <v>4082</v>
      </c>
      <c r="C651" s="152" t="s">
        <v>5330</v>
      </c>
      <c r="D651" s="153">
        <v>2019</v>
      </c>
    </row>
    <row r="652" spans="1:4" ht="30" x14ac:dyDescent="0.25">
      <c r="A652" s="150">
        <v>19102903</v>
      </c>
      <c r="B652" s="151" t="s">
        <v>3824</v>
      </c>
      <c r="C652" s="152" t="s">
        <v>4830</v>
      </c>
      <c r="D652" s="153">
        <v>2019</v>
      </c>
    </row>
    <row r="653" spans="1:4" ht="45" x14ac:dyDescent="0.25">
      <c r="A653" s="150">
        <v>17102201</v>
      </c>
      <c r="B653" s="151" t="s">
        <v>3755</v>
      </c>
      <c r="C653" s="152" t="s">
        <v>4713</v>
      </c>
      <c r="D653" s="153">
        <v>2019</v>
      </c>
    </row>
    <row r="654" spans="1:4" ht="105" x14ac:dyDescent="0.25">
      <c r="A654" s="150">
        <v>19309200</v>
      </c>
      <c r="B654" s="151" t="s">
        <v>3855</v>
      </c>
      <c r="C654" s="152" t="s">
        <v>4891</v>
      </c>
      <c r="D654" s="153">
        <v>2019</v>
      </c>
    </row>
    <row r="655" spans="1:4" ht="45" x14ac:dyDescent="0.25">
      <c r="A655" s="150">
        <v>15129902</v>
      </c>
      <c r="B655" s="151" t="s">
        <v>4683</v>
      </c>
      <c r="C655" s="152" t="s">
        <v>4684</v>
      </c>
      <c r="D655" s="153">
        <v>2019</v>
      </c>
    </row>
    <row r="656" spans="1:4" ht="30" x14ac:dyDescent="0.25">
      <c r="A656" s="150">
        <v>25106400</v>
      </c>
      <c r="B656" s="151" t="s">
        <v>3915</v>
      </c>
      <c r="C656" s="152" t="s">
        <v>4995</v>
      </c>
      <c r="D656" s="153">
        <v>2019</v>
      </c>
    </row>
    <row r="657" spans="1:4" ht="75" x14ac:dyDescent="0.25">
      <c r="A657" s="150">
        <v>19404300</v>
      </c>
      <c r="B657" s="151" t="s">
        <v>4913</v>
      </c>
      <c r="C657" s="152" t="s">
        <v>4914</v>
      </c>
      <c r="D657" s="153">
        <v>2019</v>
      </c>
    </row>
    <row r="658" spans="1:4" ht="90" x14ac:dyDescent="0.25">
      <c r="A658" s="150">
        <v>19204200</v>
      </c>
      <c r="B658" s="151" t="s">
        <v>3840</v>
      </c>
      <c r="C658" s="152" t="s">
        <v>4857</v>
      </c>
      <c r="D658" s="153">
        <v>2019</v>
      </c>
    </row>
    <row r="659" spans="1:4" ht="30" x14ac:dyDescent="0.25">
      <c r="A659" s="150">
        <v>11305102</v>
      </c>
      <c r="B659" s="151" t="s">
        <v>3641</v>
      </c>
      <c r="C659" s="152" t="s">
        <v>4465</v>
      </c>
      <c r="D659" s="153">
        <v>2019</v>
      </c>
    </row>
    <row r="660" spans="1:4" ht="75" x14ac:dyDescent="0.25">
      <c r="A660" s="150">
        <v>49909901</v>
      </c>
      <c r="B660" s="151" t="s">
        <v>4287</v>
      </c>
      <c r="C660" s="152" t="s">
        <v>5991</v>
      </c>
      <c r="D660" s="153">
        <v>2019</v>
      </c>
    </row>
    <row r="661" spans="1:4" x14ac:dyDescent="0.25">
      <c r="A661" s="150">
        <v>51919504</v>
      </c>
      <c r="B661" s="151" t="s">
        <v>6205</v>
      </c>
      <c r="C661" s="152" t="s">
        <v>6206</v>
      </c>
      <c r="D661" s="153">
        <v>2019</v>
      </c>
    </row>
    <row r="662" spans="1:4" x14ac:dyDescent="0.25">
      <c r="A662" s="150">
        <v>47212000</v>
      </c>
      <c r="B662" s="151" t="s">
        <v>4221</v>
      </c>
      <c r="C662" s="152" t="s">
        <v>4434</v>
      </c>
      <c r="D662" s="153">
        <v>2019</v>
      </c>
    </row>
    <row r="663" spans="1:4" ht="30" x14ac:dyDescent="0.25">
      <c r="A663" s="150">
        <v>47212100</v>
      </c>
      <c r="B663" s="151" t="s">
        <v>4221</v>
      </c>
      <c r="C663" s="152" t="s">
        <v>5819</v>
      </c>
      <c r="D663" s="153">
        <v>2019</v>
      </c>
    </row>
    <row r="664" spans="1:4" ht="30" x14ac:dyDescent="0.25">
      <c r="A664" s="150">
        <v>13104104</v>
      </c>
      <c r="B664" s="151" t="s">
        <v>4552</v>
      </c>
      <c r="C664" s="152" t="s">
        <v>4553</v>
      </c>
      <c r="D664" s="153">
        <v>2019</v>
      </c>
    </row>
    <row r="665" spans="1:4" x14ac:dyDescent="0.25">
      <c r="A665" s="150">
        <v>45204000</v>
      </c>
      <c r="B665" s="151" t="s">
        <v>4201</v>
      </c>
      <c r="C665" s="152" t="s">
        <v>4434</v>
      </c>
      <c r="D665" s="153">
        <v>2019</v>
      </c>
    </row>
    <row r="666" spans="1:4" ht="30" x14ac:dyDescent="0.25">
      <c r="A666" s="150">
        <v>45204100</v>
      </c>
      <c r="B666" s="151" t="s">
        <v>4201</v>
      </c>
      <c r="C666" s="152" t="s">
        <v>5757</v>
      </c>
      <c r="D666" s="153">
        <v>2019</v>
      </c>
    </row>
    <row r="667" spans="1:4" ht="45" x14ac:dyDescent="0.25">
      <c r="A667" s="150">
        <v>27102400</v>
      </c>
      <c r="B667" s="151" t="s">
        <v>3963</v>
      </c>
      <c r="C667" s="152" t="s">
        <v>5104</v>
      </c>
      <c r="D667" s="153">
        <v>2019</v>
      </c>
    </row>
    <row r="668" spans="1:4" ht="45" x14ac:dyDescent="0.25">
      <c r="A668" s="150">
        <v>51902200</v>
      </c>
      <c r="B668" s="151" t="s">
        <v>6152</v>
      </c>
      <c r="C668" s="152" t="s">
        <v>6153</v>
      </c>
      <c r="D668" s="153">
        <v>2019</v>
      </c>
    </row>
    <row r="669" spans="1:4" ht="45" x14ac:dyDescent="0.25">
      <c r="A669" s="150">
        <v>51403300</v>
      </c>
      <c r="B669" s="151" t="s">
        <v>4303</v>
      </c>
      <c r="C669" s="152" t="s">
        <v>6040</v>
      </c>
      <c r="D669" s="153">
        <v>2019</v>
      </c>
    </row>
    <row r="670" spans="1:4" x14ac:dyDescent="0.25">
      <c r="A670" s="150">
        <v>37300000</v>
      </c>
      <c r="B670" s="151" t="s">
        <v>5487</v>
      </c>
      <c r="C670" s="152" t="s">
        <v>4434</v>
      </c>
      <c r="D670" s="153">
        <v>2019</v>
      </c>
    </row>
    <row r="671" spans="1:4" x14ac:dyDescent="0.25">
      <c r="A671" s="150">
        <v>37301000</v>
      </c>
      <c r="B671" s="151" t="s">
        <v>5487</v>
      </c>
      <c r="C671" s="152" t="s">
        <v>4434</v>
      </c>
      <c r="D671" s="153">
        <v>2019</v>
      </c>
    </row>
    <row r="672" spans="1:4" x14ac:dyDescent="0.25">
      <c r="A672" s="150">
        <v>37301900</v>
      </c>
      <c r="B672" s="151" t="s">
        <v>5493</v>
      </c>
      <c r="C672" s="152" t="s">
        <v>5494</v>
      </c>
      <c r="D672" s="153">
        <v>2019</v>
      </c>
    </row>
    <row r="673" spans="1:4" ht="75" x14ac:dyDescent="0.25">
      <c r="A673" s="150">
        <v>39501200</v>
      </c>
      <c r="B673" s="151" t="s">
        <v>4139</v>
      </c>
      <c r="C673" s="152" t="s">
        <v>5542</v>
      </c>
      <c r="D673" s="153">
        <v>2019</v>
      </c>
    </row>
    <row r="674" spans="1:4" x14ac:dyDescent="0.25">
      <c r="A674" s="150">
        <v>47404000</v>
      </c>
      <c r="B674" s="151" t="s">
        <v>4233</v>
      </c>
      <c r="C674" s="152" t="s">
        <v>4434</v>
      </c>
      <c r="D674" s="153">
        <v>2019</v>
      </c>
    </row>
    <row r="675" spans="1:4" ht="75" x14ac:dyDescent="0.25">
      <c r="A675" s="150">
        <v>47404100</v>
      </c>
      <c r="B675" s="151" t="s">
        <v>4233</v>
      </c>
      <c r="C675" s="152" t="s">
        <v>5864</v>
      </c>
      <c r="D675" s="153">
        <v>2019</v>
      </c>
    </row>
    <row r="676" spans="1:4" ht="45" x14ac:dyDescent="0.25">
      <c r="A676" s="150">
        <v>17211100</v>
      </c>
      <c r="B676" s="151" t="s">
        <v>4730</v>
      </c>
      <c r="C676" s="152" t="s">
        <v>4731</v>
      </c>
      <c r="D676" s="153">
        <v>2019</v>
      </c>
    </row>
    <row r="677" spans="1:4" ht="120" x14ac:dyDescent="0.25">
      <c r="A677" s="150">
        <v>21109100</v>
      </c>
      <c r="B677" s="151" t="s">
        <v>4949</v>
      </c>
      <c r="C677" s="152" t="s">
        <v>4950</v>
      </c>
      <c r="D677" s="153">
        <v>2019</v>
      </c>
    </row>
    <row r="678" spans="1:4" ht="60" x14ac:dyDescent="0.25">
      <c r="A678" s="150">
        <v>15121101</v>
      </c>
      <c r="B678" s="151" t="s">
        <v>4661</v>
      </c>
      <c r="C678" s="152" t="s">
        <v>4633</v>
      </c>
      <c r="D678" s="153">
        <v>2019</v>
      </c>
    </row>
    <row r="679" spans="1:4" x14ac:dyDescent="0.25">
      <c r="A679" s="150">
        <v>29902000</v>
      </c>
      <c r="B679" s="151" t="s">
        <v>5326</v>
      </c>
      <c r="C679" s="152" t="s">
        <v>4434</v>
      </c>
      <c r="D679" s="153">
        <v>2019</v>
      </c>
    </row>
    <row r="680" spans="1:4" ht="105" x14ac:dyDescent="0.25">
      <c r="A680" s="150">
        <v>29902100</v>
      </c>
      <c r="B680" s="151" t="s">
        <v>5326</v>
      </c>
      <c r="C680" s="152" t="s">
        <v>5327</v>
      </c>
      <c r="D680" s="153">
        <v>2019</v>
      </c>
    </row>
    <row r="681" spans="1:4" x14ac:dyDescent="0.25">
      <c r="A681" s="150">
        <v>29205000</v>
      </c>
      <c r="B681" s="151" t="s">
        <v>5301</v>
      </c>
      <c r="C681" s="152" t="s">
        <v>4434</v>
      </c>
      <c r="D681" s="153">
        <v>2019</v>
      </c>
    </row>
    <row r="682" spans="1:4" ht="60" x14ac:dyDescent="0.25">
      <c r="A682" s="150">
        <v>25107100</v>
      </c>
      <c r="B682" s="151" t="s">
        <v>3920</v>
      </c>
      <c r="C682" s="152" t="s">
        <v>5001</v>
      </c>
      <c r="D682" s="153">
        <v>2019</v>
      </c>
    </row>
    <row r="683" spans="1:4" x14ac:dyDescent="0.25">
      <c r="A683" s="150">
        <v>25107000</v>
      </c>
      <c r="B683" s="151" t="s">
        <v>5000</v>
      </c>
      <c r="C683" s="152" t="s">
        <v>4434</v>
      </c>
      <c r="D683" s="153">
        <v>2019</v>
      </c>
    </row>
    <row r="684" spans="1:4" x14ac:dyDescent="0.25">
      <c r="A684" s="150">
        <v>29200000</v>
      </c>
      <c r="B684" s="151" t="s">
        <v>5275</v>
      </c>
      <c r="C684" s="152" t="s">
        <v>4434</v>
      </c>
      <c r="D684" s="153">
        <v>2019</v>
      </c>
    </row>
    <row r="685" spans="1:4" x14ac:dyDescent="0.25">
      <c r="A685" s="150">
        <v>29209900</v>
      </c>
      <c r="B685" s="151" t="s">
        <v>4075</v>
      </c>
      <c r="C685" s="152" t="s">
        <v>5317</v>
      </c>
      <c r="D685" s="153">
        <v>2019</v>
      </c>
    </row>
    <row r="686" spans="1:4" x14ac:dyDescent="0.25">
      <c r="A686" s="150">
        <v>29100000</v>
      </c>
      <c r="B686" s="151" t="s">
        <v>5181</v>
      </c>
      <c r="C686" s="152" t="s">
        <v>4434</v>
      </c>
      <c r="D686" s="153">
        <v>2019</v>
      </c>
    </row>
    <row r="687" spans="1:4" x14ac:dyDescent="0.25">
      <c r="A687" s="150">
        <v>29129900</v>
      </c>
      <c r="B687" s="151" t="s">
        <v>5273</v>
      </c>
      <c r="C687" s="152" t="s">
        <v>5274</v>
      </c>
      <c r="D687" s="153">
        <v>2019</v>
      </c>
    </row>
    <row r="688" spans="1:4" x14ac:dyDescent="0.25">
      <c r="A688" s="150">
        <v>29909900</v>
      </c>
      <c r="B688" s="151" t="s">
        <v>5332</v>
      </c>
      <c r="C688" s="152" t="s">
        <v>5333</v>
      </c>
      <c r="D688" s="153">
        <v>2019</v>
      </c>
    </row>
    <row r="689" spans="1:4" ht="90" x14ac:dyDescent="0.25">
      <c r="A689" s="150">
        <v>21102200</v>
      </c>
      <c r="B689" s="151" t="s">
        <v>3881</v>
      </c>
      <c r="C689" s="152" t="s">
        <v>4945</v>
      </c>
      <c r="D689" s="153">
        <v>2019</v>
      </c>
    </row>
    <row r="690" spans="1:4" x14ac:dyDescent="0.25">
      <c r="A690" s="150">
        <v>31909900</v>
      </c>
      <c r="B690" s="151" t="s">
        <v>4097</v>
      </c>
      <c r="C690" s="152" t="s">
        <v>5366</v>
      </c>
      <c r="D690" s="153">
        <v>2019</v>
      </c>
    </row>
    <row r="691" spans="1:4" ht="45" x14ac:dyDescent="0.25">
      <c r="A691" s="150">
        <v>29209200</v>
      </c>
      <c r="B691" s="151" t="s">
        <v>4074</v>
      </c>
      <c r="C691" s="152" t="s">
        <v>5316</v>
      </c>
      <c r="D691" s="153">
        <v>2019</v>
      </c>
    </row>
    <row r="692" spans="1:4" ht="45" x14ac:dyDescent="0.25">
      <c r="A692" s="150">
        <v>51419100</v>
      </c>
      <c r="B692" s="151" t="s">
        <v>4315</v>
      </c>
      <c r="C692" s="152" t="s">
        <v>6065</v>
      </c>
      <c r="D692" s="153">
        <v>2019</v>
      </c>
    </row>
    <row r="693" spans="1:4" x14ac:dyDescent="0.25">
      <c r="A693" s="150">
        <v>49902000</v>
      </c>
      <c r="B693" s="151" t="s">
        <v>5953</v>
      </c>
      <c r="C693" s="152" t="s">
        <v>4434</v>
      </c>
      <c r="D693" s="153">
        <v>2019</v>
      </c>
    </row>
    <row r="694" spans="1:4" ht="30" x14ac:dyDescent="0.25">
      <c r="A694" s="150">
        <v>49902100</v>
      </c>
      <c r="B694" s="151" t="s">
        <v>5953</v>
      </c>
      <c r="C694" s="152" t="s">
        <v>5954</v>
      </c>
      <c r="D694" s="153">
        <v>2019</v>
      </c>
    </row>
    <row r="695" spans="1:4" ht="60" x14ac:dyDescent="0.25">
      <c r="A695" s="150">
        <v>53303200</v>
      </c>
      <c r="B695" s="151" t="s">
        <v>4354</v>
      </c>
      <c r="C695" s="152" t="s">
        <v>6252</v>
      </c>
      <c r="D695" s="153">
        <v>2019</v>
      </c>
    </row>
    <row r="696" spans="1:4" x14ac:dyDescent="0.25">
      <c r="A696" s="150">
        <v>49304000</v>
      </c>
      <c r="B696" s="151" t="s">
        <v>5934</v>
      </c>
      <c r="C696" s="152" t="s">
        <v>4434</v>
      </c>
      <c r="D696" s="153">
        <v>2019</v>
      </c>
    </row>
    <row r="697" spans="1:4" x14ac:dyDescent="0.25">
      <c r="A697" s="150">
        <v>47300000</v>
      </c>
      <c r="B697" s="151" t="s">
        <v>5843</v>
      </c>
      <c r="C697" s="152" t="s">
        <v>4434</v>
      </c>
      <c r="D697" s="153">
        <v>2019</v>
      </c>
    </row>
    <row r="698" spans="1:4" x14ac:dyDescent="0.25">
      <c r="A698" s="150">
        <v>47301000</v>
      </c>
      <c r="B698" s="151" t="s">
        <v>5843</v>
      </c>
      <c r="C698" s="152" t="s">
        <v>4434</v>
      </c>
      <c r="D698" s="153">
        <v>2019</v>
      </c>
    </row>
    <row r="699" spans="1:4" x14ac:dyDescent="0.25">
      <c r="A699" s="150">
        <v>47301900</v>
      </c>
      <c r="B699" s="151" t="s">
        <v>5856</v>
      </c>
      <c r="C699" s="152" t="s">
        <v>5857</v>
      </c>
      <c r="D699" s="153">
        <v>2019</v>
      </c>
    </row>
    <row r="700" spans="1:4" ht="105" x14ac:dyDescent="0.25">
      <c r="A700" s="150">
        <v>47301100</v>
      </c>
      <c r="B700" s="151" t="s">
        <v>5844</v>
      </c>
      <c r="C700" s="152" t="s">
        <v>5845</v>
      </c>
      <c r="D700" s="153">
        <v>2019</v>
      </c>
    </row>
    <row r="701" spans="1:4" ht="75" x14ac:dyDescent="0.25">
      <c r="A701" s="150">
        <v>47301200</v>
      </c>
      <c r="B701" s="151" t="s">
        <v>5846</v>
      </c>
      <c r="C701" s="152" t="s">
        <v>5847</v>
      </c>
      <c r="D701" s="153">
        <v>2019</v>
      </c>
    </row>
    <row r="702" spans="1:4" ht="75" x14ac:dyDescent="0.25">
      <c r="A702" s="150">
        <v>47301300</v>
      </c>
      <c r="B702" s="151" t="s">
        <v>5848</v>
      </c>
      <c r="C702" s="152" t="s">
        <v>5849</v>
      </c>
      <c r="D702" s="153">
        <v>2019</v>
      </c>
    </row>
    <row r="703" spans="1:4" x14ac:dyDescent="0.25">
      <c r="A703" s="150">
        <v>47508000</v>
      </c>
      <c r="B703" s="151" t="s">
        <v>5901</v>
      </c>
      <c r="C703" s="152" t="s">
        <v>4434</v>
      </c>
      <c r="D703" s="153">
        <v>2019</v>
      </c>
    </row>
    <row r="704" spans="1:4" ht="75" x14ac:dyDescent="0.25">
      <c r="A704" s="150">
        <v>47508100</v>
      </c>
      <c r="B704" s="151" t="s">
        <v>5901</v>
      </c>
      <c r="C704" s="152" t="s">
        <v>5902</v>
      </c>
      <c r="D704" s="153">
        <v>2019</v>
      </c>
    </row>
    <row r="705" spans="1:4" ht="75" x14ac:dyDescent="0.25">
      <c r="A705" s="150">
        <v>49909800</v>
      </c>
      <c r="B705" s="151" t="s">
        <v>5987</v>
      </c>
      <c r="C705" s="152" t="s">
        <v>5988</v>
      </c>
      <c r="D705" s="153">
        <v>2019</v>
      </c>
    </row>
    <row r="706" spans="1:4" ht="90" x14ac:dyDescent="0.25">
      <c r="A706" s="150">
        <v>47301400</v>
      </c>
      <c r="B706" s="151" t="s">
        <v>5850</v>
      </c>
      <c r="C706" s="152" t="s">
        <v>5851</v>
      </c>
      <c r="D706" s="153">
        <v>2019</v>
      </c>
    </row>
    <row r="707" spans="1:4" ht="90" x14ac:dyDescent="0.25">
      <c r="A707" s="150">
        <v>47301500</v>
      </c>
      <c r="B707" s="151" t="s">
        <v>5852</v>
      </c>
      <c r="C707" s="152" t="s">
        <v>5853</v>
      </c>
      <c r="D707" s="153">
        <v>2019</v>
      </c>
    </row>
    <row r="708" spans="1:4" ht="60" x14ac:dyDescent="0.25">
      <c r="A708" s="150">
        <v>51919800</v>
      </c>
      <c r="B708" s="151" t="s">
        <v>6215</v>
      </c>
      <c r="C708" s="152" t="s">
        <v>6216</v>
      </c>
      <c r="D708" s="153">
        <v>2019</v>
      </c>
    </row>
    <row r="709" spans="1:4" ht="75" x14ac:dyDescent="0.25">
      <c r="A709" s="150">
        <v>47301600</v>
      </c>
      <c r="B709" s="151" t="s">
        <v>5854</v>
      </c>
      <c r="C709" s="152" t="s">
        <v>5855</v>
      </c>
      <c r="D709" s="153">
        <v>2019</v>
      </c>
    </row>
    <row r="710" spans="1:4" x14ac:dyDescent="0.25">
      <c r="A710" s="150">
        <v>47405000</v>
      </c>
      <c r="B710" s="151" t="s">
        <v>4234</v>
      </c>
      <c r="C710" s="152" t="s">
        <v>4434</v>
      </c>
      <c r="D710" s="153">
        <v>2019</v>
      </c>
    </row>
    <row r="711" spans="1:4" ht="60" x14ac:dyDescent="0.25">
      <c r="A711" s="150">
        <v>47405100</v>
      </c>
      <c r="B711" s="151" t="s">
        <v>4234</v>
      </c>
      <c r="C711" s="152" t="s">
        <v>5865</v>
      </c>
      <c r="D711" s="153">
        <v>2019</v>
      </c>
    </row>
    <row r="712" spans="1:4" ht="30" x14ac:dyDescent="0.25">
      <c r="A712" s="150">
        <v>29201201</v>
      </c>
      <c r="B712" s="151" t="s">
        <v>5284</v>
      </c>
      <c r="C712" s="152" t="s">
        <v>5285</v>
      </c>
      <c r="D712" s="153">
        <v>2019</v>
      </c>
    </row>
    <row r="713" spans="1:4" ht="60" x14ac:dyDescent="0.25">
      <c r="A713" s="150">
        <v>19309300</v>
      </c>
      <c r="B713" s="151" t="s">
        <v>3856</v>
      </c>
      <c r="C713" s="152" t="s">
        <v>4892</v>
      </c>
      <c r="D713" s="153">
        <v>2019</v>
      </c>
    </row>
    <row r="714" spans="1:4" ht="45" x14ac:dyDescent="0.25">
      <c r="A714" s="150">
        <v>25112500</v>
      </c>
      <c r="B714" s="151" t="s">
        <v>3931</v>
      </c>
      <c r="C714" s="152" t="s">
        <v>5015</v>
      </c>
      <c r="D714" s="153">
        <v>2019</v>
      </c>
    </row>
    <row r="715" spans="1:4" ht="75" x14ac:dyDescent="0.25">
      <c r="A715" s="150">
        <v>29201104</v>
      </c>
      <c r="B715" s="151" t="s">
        <v>5281</v>
      </c>
      <c r="C715" s="152" t="s">
        <v>5282</v>
      </c>
      <c r="D715" s="153">
        <v>2019</v>
      </c>
    </row>
    <row r="716" spans="1:4" x14ac:dyDescent="0.25">
      <c r="A716" s="150">
        <v>53704000</v>
      </c>
      <c r="B716" s="151" t="s">
        <v>4369</v>
      </c>
      <c r="C716" s="152" t="s">
        <v>4434</v>
      </c>
      <c r="D716" s="153">
        <v>2019</v>
      </c>
    </row>
    <row r="717" spans="1:4" ht="30" x14ac:dyDescent="0.25">
      <c r="A717" s="150">
        <v>53704100</v>
      </c>
      <c r="B717" s="151" t="s">
        <v>4369</v>
      </c>
      <c r="C717" s="152" t="s">
        <v>6324</v>
      </c>
      <c r="D717" s="153">
        <v>2019</v>
      </c>
    </row>
    <row r="718" spans="1:4" x14ac:dyDescent="0.25">
      <c r="A718" s="150">
        <v>49903000</v>
      </c>
      <c r="B718" s="151" t="s">
        <v>4271</v>
      </c>
      <c r="C718" s="152" t="s">
        <v>4434</v>
      </c>
      <c r="D718" s="153">
        <v>2019</v>
      </c>
    </row>
    <row r="719" spans="1:4" ht="30" x14ac:dyDescent="0.25">
      <c r="A719" s="150">
        <v>49903100</v>
      </c>
      <c r="B719" s="151" t="s">
        <v>4271</v>
      </c>
      <c r="C719" s="152" t="s">
        <v>5957</v>
      </c>
      <c r="D719" s="153">
        <v>2019</v>
      </c>
    </row>
    <row r="720" spans="1:4" ht="105" x14ac:dyDescent="0.25">
      <c r="A720" s="150">
        <v>31112100</v>
      </c>
      <c r="B720" s="151" t="s">
        <v>4084</v>
      </c>
      <c r="C720" s="152" t="s">
        <v>5342</v>
      </c>
      <c r="D720" s="153">
        <v>2019</v>
      </c>
    </row>
    <row r="721" spans="1:4" x14ac:dyDescent="0.25">
      <c r="A721" s="150">
        <v>31112000</v>
      </c>
      <c r="B721" s="151" t="s">
        <v>5341</v>
      </c>
      <c r="C721" s="152" t="s">
        <v>4434</v>
      </c>
      <c r="D721" s="153">
        <v>2019</v>
      </c>
    </row>
    <row r="722" spans="1:4" x14ac:dyDescent="0.25">
      <c r="A722" s="150">
        <v>31110000</v>
      </c>
      <c r="B722" s="151" t="s">
        <v>5340</v>
      </c>
      <c r="C722" s="152" t="s">
        <v>4434</v>
      </c>
      <c r="D722" s="153">
        <v>2019</v>
      </c>
    </row>
    <row r="723" spans="1:4" ht="45" x14ac:dyDescent="0.25">
      <c r="A723" s="150">
        <v>29122902</v>
      </c>
      <c r="B723" s="151" t="s">
        <v>4014</v>
      </c>
      <c r="C723" s="152" t="s">
        <v>5202</v>
      </c>
      <c r="D723" s="153">
        <v>2019</v>
      </c>
    </row>
    <row r="724" spans="1:4" x14ac:dyDescent="0.25">
      <c r="A724" s="150">
        <v>35903000</v>
      </c>
      <c r="B724" s="151" t="s">
        <v>5468</v>
      </c>
      <c r="C724" s="152" t="s">
        <v>4434</v>
      </c>
      <c r="D724" s="153">
        <v>2019</v>
      </c>
    </row>
    <row r="725" spans="1:4" ht="30" x14ac:dyDescent="0.25">
      <c r="A725" s="150">
        <v>35903100</v>
      </c>
      <c r="B725" s="151" t="s">
        <v>5468</v>
      </c>
      <c r="C725" s="152" t="s">
        <v>5469</v>
      </c>
      <c r="D725" s="153">
        <v>2019</v>
      </c>
    </row>
    <row r="726" spans="1:4" x14ac:dyDescent="0.25">
      <c r="A726" s="150">
        <v>43408000</v>
      </c>
      <c r="B726" s="151" t="s">
        <v>5668</v>
      </c>
      <c r="C726" s="152" t="s">
        <v>4434</v>
      </c>
      <c r="D726" s="153">
        <v>2019</v>
      </c>
    </row>
    <row r="727" spans="1:4" ht="75" x14ac:dyDescent="0.25">
      <c r="A727" s="150">
        <v>43408100</v>
      </c>
      <c r="B727" s="151" t="s">
        <v>5668</v>
      </c>
      <c r="C727" s="152" t="s">
        <v>5669</v>
      </c>
      <c r="D727" s="153">
        <v>2019</v>
      </c>
    </row>
    <row r="728" spans="1:4" ht="75" x14ac:dyDescent="0.25">
      <c r="A728" s="150">
        <v>17211201</v>
      </c>
      <c r="B728" s="151" t="s">
        <v>3771</v>
      </c>
      <c r="C728" s="152" t="s">
        <v>4736</v>
      </c>
      <c r="D728" s="153">
        <v>2019</v>
      </c>
    </row>
    <row r="729" spans="1:4" x14ac:dyDescent="0.25">
      <c r="A729" s="150">
        <v>43416000</v>
      </c>
      <c r="B729" s="151" t="s">
        <v>5678</v>
      </c>
      <c r="C729" s="152" t="s">
        <v>4434</v>
      </c>
      <c r="D729" s="153">
        <v>2019</v>
      </c>
    </row>
    <row r="730" spans="1:4" ht="75" x14ac:dyDescent="0.25">
      <c r="A730" s="150">
        <v>43416100</v>
      </c>
      <c r="B730" s="151" t="s">
        <v>5678</v>
      </c>
      <c r="C730" s="152" t="s">
        <v>5679</v>
      </c>
      <c r="D730" s="153">
        <v>2019</v>
      </c>
    </row>
    <row r="731" spans="1:4" x14ac:dyDescent="0.25">
      <c r="A731" s="150">
        <v>11312000</v>
      </c>
      <c r="B731" s="151" t="s">
        <v>3651</v>
      </c>
      <c r="C731" s="152" t="s">
        <v>4434</v>
      </c>
      <c r="D731" s="153">
        <v>2019</v>
      </c>
    </row>
    <row r="732" spans="1:4" ht="45" x14ac:dyDescent="0.25">
      <c r="A732" s="150">
        <v>11312100</v>
      </c>
      <c r="B732" s="151" t="s">
        <v>3651</v>
      </c>
      <c r="C732" s="152" t="s">
        <v>4478</v>
      </c>
      <c r="D732" s="153">
        <v>2019</v>
      </c>
    </row>
    <row r="733" spans="1:4" ht="60" x14ac:dyDescent="0.25">
      <c r="A733" s="150">
        <v>13107100</v>
      </c>
      <c r="B733" s="151" t="s">
        <v>3689</v>
      </c>
      <c r="C733" s="152" t="s">
        <v>4562</v>
      </c>
      <c r="D733" s="153">
        <v>2019</v>
      </c>
    </row>
    <row r="734" spans="1:4" x14ac:dyDescent="0.25">
      <c r="A734" s="150">
        <v>13107000</v>
      </c>
      <c r="B734" s="151" t="s">
        <v>4561</v>
      </c>
      <c r="C734" s="152" t="s">
        <v>4434</v>
      </c>
      <c r="D734" s="153">
        <v>2019</v>
      </c>
    </row>
    <row r="735" spans="1:4" ht="75" x14ac:dyDescent="0.25">
      <c r="A735" s="150">
        <v>51801304</v>
      </c>
      <c r="B735" s="151" t="s">
        <v>6127</v>
      </c>
      <c r="C735" s="152" t="s">
        <v>6128</v>
      </c>
      <c r="D735" s="153">
        <v>2019</v>
      </c>
    </row>
    <row r="736" spans="1:4" ht="30" x14ac:dyDescent="0.25">
      <c r="A736" s="150">
        <v>11305106</v>
      </c>
      <c r="B736" s="151" t="s">
        <v>3645</v>
      </c>
      <c r="C736" s="152" t="s">
        <v>4469</v>
      </c>
      <c r="D736" s="153">
        <v>2019</v>
      </c>
    </row>
    <row r="737" spans="1:4" ht="105" x14ac:dyDescent="0.25">
      <c r="A737" s="150">
        <v>19404400</v>
      </c>
      <c r="B737" s="151" t="s">
        <v>4915</v>
      </c>
      <c r="C737" s="152" t="s">
        <v>4916</v>
      </c>
      <c r="D737" s="153">
        <v>2019</v>
      </c>
    </row>
    <row r="738" spans="1:4" ht="60" x14ac:dyDescent="0.25">
      <c r="A738" s="150">
        <v>19204300</v>
      </c>
      <c r="B738" s="151" t="s">
        <v>3841</v>
      </c>
      <c r="C738" s="152" t="s">
        <v>4858</v>
      </c>
      <c r="D738" s="153">
        <v>2019</v>
      </c>
    </row>
    <row r="739" spans="1:4" ht="75" x14ac:dyDescent="0.25">
      <c r="A739" s="150">
        <v>19204103</v>
      </c>
      <c r="B739" s="151" t="s">
        <v>3839</v>
      </c>
      <c r="C739" s="152" t="s">
        <v>4856</v>
      </c>
      <c r="D739" s="153">
        <v>2019</v>
      </c>
    </row>
    <row r="740" spans="1:4" ht="60" x14ac:dyDescent="0.25">
      <c r="A740" s="150">
        <v>17302600</v>
      </c>
      <c r="B740" s="151" t="s">
        <v>4789</v>
      </c>
      <c r="C740" s="152" t="s">
        <v>4790</v>
      </c>
      <c r="D740" s="153">
        <v>2019</v>
      </c>
    </row>
    <row r="741" spans="1:4" ht="75" x14ac:dyDescent="0.25">
      <c r="A741" s="150">
        <v>17211200</v>
      </c>
      <c r="B741" s="151" t="s">
        <v>3770</v>
      </c>
      <c r="C741" s="152" t="s">
        <v>4735</v>
      </c>
      <c r="D741" s="153">
        <v>2019</v>
      </c>
    </row>
    <row r="742" spans="1:4" x14ac:dyDescent="0.25">
      <c r="A742" s="150">
        <v>17211000</v>
      </c>
      <c r="B742" s="151" t="s">
        <v>4729</v>
      </c>
      <c r="C742" s="152" t="s">
        <v>4434</v>
      </c>
      <c r="D742" s="153">
        <v>2019</v>
      </c>
    </row>
    <row r="743" spans="1:4" x14ac:dyDescent="0.25">
      <c r="A743" s="150">
        <v>49904000</v>
      </c>
      <c r="B743" s="151" t="s">
        <v>5958</v>
      </c>
      <c r="C743" s="152" t="s">
        <v>4434</v>
      </c>
      <c r="D743" s="153">
        <v>2019</v>
      </c>
    </row>
    <row r="744" spans="1:4" ht="75" x14ac:dyDescent="0.25">
      <c r="A744" s="150">
        <v>49904100</v>
      </c>
      <c r="B744" s="151" t="s">
        <v>4272</v>
      </c>
      <c r="C744" s="152" t="s">
        <v>5959</v>
      </c>
      <c r="D744" s="153">
        <v>2019</v>
      </c>
    </row>
    <row r="745" spans="1:4" x14ac:dyDescent="0.25">
      <c r="A745" s="150">
        <v>11305000</v>
      </c>
      <c r="B745" s="151" t="s">
        <v>3639</v>
      </c>
      <c r="C745" s="152" t="s">
        <v>4434</v>
      </c>
      <c r="D745" s="153">
        <v>2019</v>
      </c>
    </row>
    <row r="746" spans="1:4" ht="45" x14ac:dyDescent="0.25">
      <c r="A746" s="150">
        <v>11305100</v>
      </c>
      <c r="B746" s="151" t="s">
        <v>3639</v>
      </c>
      <c r="C746" s="152" t="s">
        <v>4463</v>
      </c>
      <c r="D746" s="153">
        <v>2019</v>
      </c>
    </row>
    <row r="747" spans="1:4" x14ac:dyDescent="0.25">
      <c r="A747" s="150">
        <v>53705000</v>
      </c>
      <c r="B747" s="151" t="s">
        <v>6325</v>
      </c>
      <c r="C747" s="152" t="s">
        <v>4434</v>
      </c>
      <c r="D747" s="153">
        <v>2019</v>
      </c>
    </row>
    <row r="748" spans="1:4" ht="45" x14ac:dyDescent="0.25">
      <c r="A748" s="150">
        <v>53705100</v>
      </c>
      <c r="B748" s="151" t="s">
        <v>6325</v>
      </c>
      <c r="C748" s="152" t="s">
        <v>6326</v>
      </c>
      <c r="D748" s="153">
        <v>2019</v>
      </c>
    </row>
    <row r="749" spans="1:4" ht="75" x14ac:dyDescent="0.25">
      <c r="A749" s="150">
        <v>19303200</v>
      </c>
      <c r="B749" s="151" t="s">
        <v>3849</v>
      </c>
      <c r="C749" s="152" t="s">
        <v>4873</v>
      </c>
      <c r="D749" s="153">
        <v>2019</v>
      </c>
    </row>
    <row r="750" spans="1:4" ht="105" x14ac:dyDescent="0.25">
      <c r="A750" s="150">
        <v>55301600</v>
      </c>
      <c r="B750" s="151" t="s">
        <v>6382</v>
      </c>
      <c r="C750" s="152" t="s">
        <v>6383</v>
      </c>
      <c r="D750" s="153">
        <v>2019</v>
      </c>
    </row>
    <row r="751" spans="1:4" ht="90" x14ac:dyDescent="0.25">
      <c r="A751" s="150">
        <v>55101600</v>
      </c>
      <c r="B751" s="151" t="s">
        <v>4372</v>
      </c>
      <c r="C751" s="152" t="s">
        <v>6363</v>
      </c>
      <c r="D751" s="153">
        <v>2019</v>
      </c>
    </row>
    <row r="752" spans="1:4" x14ac:dyDescent="0.25">
      <c r="A752" s="150">
        <v>43400000</v>
      </c>
      <c r="B752" s="151" t="s">
        <v>5648</v>
      </c>
      <c r="C752" s="152" t="s">
        <v>4434</v>
      </c>
      <c r="D752" s="153">
        <v>2019</v>
      </c>
    </row>
    <row r="753" spans="1:4" x14ac:dyDescent="0.25">
      <c r="A753" s="150">
        <v>43419900</v>
      </c>
      <c r="B753" s="151" t="s">
        <v>5684</v>
      </c>
      <c r="C753" s="152" t="s">
        <v>5685</v>
      </c>
      <c r="D753" s="153">
        <v>2019</v>
      </c>
    </row>
    <row r="754" spans="1:4" ht="90" x14ac:dyDescent="0.25">
      <c r="A754" s="150">
        <v>15121200</v>
      </c>
      <c r="B754" s="151" t="s">
        <v>3720</v>
      </c>
      <c r="C754" s="152" t="s">
        <v>4662</v>
      </c>
      <c r="D754" s="153">
        <v>2019</v>
      </c>
    </row>
    <row r="755" spans="1:4" ht="105" x14ac:dyDescent="0.25">
      <c r="A755" s="150">
        <v>15129905</v>
      </c>
      <c r="B755" s="151" t="s">
        <v>4687</v>
      </c>
      <c r="C755" s="152" t="s">
        <v>4688</v>
      </c>
      <c r="D755" s="153">
        <v>2019</v>
      </c>
    </row>
    <row r="756" spans="1:4" ht="60" x14ac:dyDescent="0.25">
      <c r="A756" s="150">
        <v>15129909</v>
      </c>
      <c r="B756" s="151" t="s">
        <v>3739</v>
      </c>
      <c r="C756" s="152" t="s">
        <v>4655</v>
      </c>
      <c r="D756" s="153">
        <v>2019</v>
      </c>
    </row>
    <row r="757" spans="1:4" x14ac:dyDescent="0.25">
      <c r="A757" s="150">
        <v>51906000</v>
      </c>
      <c r="B757" s="151" t="s">
        <v>4336</v>
      </c>
      <c r="C757" s="152" t="s">
        <v>4434</v>
      </c>
      <c r="D757" s="153">
        <v>2019</v>
      </c>
    </row>
    <row r="758" spans="1:4" ht="60" x14ac:dyDescent="0.25">
      <c r="A758" s="150">
        <v>51906100</v>
      </c>
      <c r="B758" s="151" t="s">
        <v>4336</v>
      </c>
      <c r="C758" s="152" t="s">
        <v>6165</v>
      </c>
      <c r="D758" s="153">
        <v>2019</v>
      </c>
    </row>
    <row r="759" spans="1:4" x14ac:dyDescent="0.25">
      <c r="A759" s="150">
        <v>49909900</v>
      </c>
      <c r="B759" s="151" t="s">
        <v>5989</v>
      </c>
      <c r="C759" s="152" t="s">
        <v>5990</v>
      </c>
      <c r="D759" s="153">
        <v>2019</v>
      </c>
    </row>
    <row r="760" spans="1:4" x14ac:dyDescent="0.25">
      <c r="A760" s="150">
        <v>25903000</v>
      </c>
      <c r="B760" s="151" t="s">
        <v>3954</v>
      </c>
      <c r="C760" s="152" t="s">
        <v>4434</v>
      </c>
      <c r="D760" s="153">
        <v>2019</v>
      </c>
    </row>
    <row r="761" spans="1:4" ht="75" x14ac:dyDescent="0.25">
      <c r="A761" s="150">
        <v>25903100</v>
      </c>
      <c r="B761" s="151" t="s">
        <v>3954</v>
      </c>
      <c r="C761" s="152" t="s">
        <v>5076</v>
      </c>
      <c r="D761" s="153">
        <v>2019</v>
      </c>
    </row>
    <row r="762" spans="1:4" x14ac:dyDescent="0.25">
      <c r="A762" s="150">
        <v>47213000</v>
      </c>
      <c r="B762" s="151" t="s">
        <v>5820</v>
      </c>
      <c r="C762" s="152" t="s">
        <v>4434</v>
      </c>
      <c r="D762" s="153">
        <v>2019</v>
      </c>
    </row>
    <row r="763" spans="1:4" ht="30" x14ac:dyDescent="0.25">
      <c r="A763" s="150">
        <v>47213100</v>
      </c>
      <c r="B763" s="151" t="s">
        <v>4222</v>
      </c>
      <c r="C763" s="152" t="s">
        <v>5821</v>
      </c>
      <c r="D763" s="153">
        <v>2019</v>
      </c>
    </row>
    <row r="764" spans="1:4" ht="30" x14ac:dyDescent="0.25">
      <c r="A764" s="150">
        <v>47213200</v>
      </c>
      <c r="B764" s="151" t="s">
        <v>4223</v>
      </c>
      <c r="C764" s="152" t="s">
        <v>5822</v>
      </c>
      <c r="D764" s="153">
        <v>2019</v>
      </c>
    </row>
    <row r="765" spans="1:4" ht="60" x14ac:dyDescent="0.25">
      <c r="A765" s="150">
        <v>13103200</v>
      </c>
      <c r="B765" s="151" t="s">
        <v>3687</v>
      </c>
      <c r="C765" s="152" t="s">
        <v>4543</v>
      </c>
      <c r="D765" s="153">
        <v>2019</v>
      </c>
    </row>
    <row r="766" spans="1:4" x14ac:dyDescent="0.25">
      <c r="A766" s="150">
        <v>43904000</v>
      </c>
      <c r="B766" s="151" t="s">
        <v>5732</v>
      </c>
      <c r="C766" s="152" t="s">
        <v>4434</v>
      </c>
      <c r="D766" s="153">
        <v>2019</v>
      </c>
    </row>
    <row r="767" spans="1:4" ht="90" x14ac:dyDescent="0.25">
      <c r="A767" s="150">
        <v>43904100</v>
      </c>
      <c r="B767" s="151" t="s">
        <v>5732</v>
      </c>
      <c r="C767" s="152" t="s">
        <v>5733</v>
      </c>
      <c r="D767" s="153">
        <v>2019</v>
      </c>
    </row>
    <row r="768" spans="1:4" x14ac:dyDescent="0.25">
      <c r="A768" s="150">
        <v>41302000</v>
      </c>
      <c r="B768" s="151" t="s">
        <v>4151</v>
      </c>
      <c r="C768" s="152" t="s">
        <v>4434</v>
      </c>
      <c r="D768" s="153">
        <v>2019</v>
      </c>
    </row>
    <row r="769" spans="1:4" ht="45" x14ac:dyDescent="0.25">
      <c r="A769" s="150">
        <v>41302100</v>
      </c>
      <c r="B769" s="151" t="s">
        <v>4151</v>
      </c>
      <c r="C769" s="152" t="s">
        <v>5589</v>
      </c>
      <c r="D769" s="153">
        <v>2019</v>
      </c>
    </row>
    <row r="770" spans="1:4" ht="30" x14ac:dyDescent="0.25">
      <c r="A770" s="150">
        <v>13205300</v>
      </c>
      <c r="B770" s="151" t="s">
        <v>3706</v>
      </c>
      <c r="C770" s="152" t="s">
        <v>4613</v>
      </c>
      <c r="D770" s="153">
        <v>2019</v>
      </c>
    </row>
    <row r="771" spans="1:4" ht="60" x14ac:dyDescent="0.25">
      <c r="A771" s="150">
        <v>33302106</v>
      </c>
      <c r="B771" s="151" t="s">
        <v>4115</v>
      </c>
      <c r="C771" s="152" t="s">
        <v>5402</v>
      </c>
      <c r="D771" s="153">
        <v>2019</v>
      </c>
    </row>
    <row r="772" spans="1:4" ht="75" x14ac:dyDescent="0.25">
      <c r="A772" s="150">
        <v>27102500</v>
      </c>
      <c r="B772" s="151" t="s">
        <v>3964</v>
      </c>
      <c r="C772" s="152" t="s">
        <v>5105</v>
      </c>
      <c r="D772" s="153">
        <v>2019</v>
      </c>
    </row>
    <row r="773" spans="1:4" ht="30" x14ac:dyDescent="0.25">
      <c r="A773" s="150">
        <v>27309100</v>
      </c>
      <c r="B773" s="151" t="s">
        <v>3988</v>
      </c>
      <c r="C773" s="152" t="s">
        <v>5161</v>
      </c>
      <c r="D773" s="153">
        <v>2019</v>
      </c>
    </row>
    <row r="774" spans="1:4" x14ac:dyDescent="0.25">
      <c r="A774" s="150">
        <v>43411000</v>
      </c>
      <c r="B774" s="151" t="s">
        <v>5670</v>
      </c>
      <c r="C774" s="152" t="s">
        <v>4434</v>
      </c>
      <c r="D774" s="153">
        <v>2019</v>
      </c>
    </row>
    <row r="775" spans="1:4" ht="45" x14ac:dyDescent="0.25">
      <c r="A775" s="150">
        <v>43411100</v>
      </c>
      <c r="B775" s="151" t="s">
        <v>5670</v>
      </c>
      <c r="C775" s="152" t="s">
        <v>5671</v>
      </c>
      <c r="D775" s="153">
        <v>2019</v>
      </c>
    </row>
    <row r="776" spans="1:4" ht="30" x14ac:dyDescent="0.25">
      <c r="A776" s="150">
        <v>11303103</v>
      </c>
      <c r="B776" s="151" t="s">
        <v>3675</v>
      </c>
      <c r="C776" s="152" t="s">
        <v>4462</v>
      </c>
      <c r="D776" s="153">
        <v>2019</v>
      </c>
    </row>
    <row r="777" spans="1:4" ht="75" x14ac:dyDescent="0.25">
      <c r="A777" s="150">
        <v>37201100</v>
      </c>
      <c r="B777" s="151" t="s">
        <v>5479</v>
      </c>
      <c r="C777" s="152" t="s">
        <v>5480</v>
      </c>
      <c r="D777" s="153">
        <v>2019</v>
      </c>
    </row>
    <row r="778" spans="1:4" x14ac:dyDescent="0.25">
      <c r="A778" s="150">
        <v>51907000</v>
      </c>
      <c r="B778" s="151" t="s">
        <v>6166</v>
      </c>
      <c r="C778" s="152" t="s">
        <v>4434</v>
      </c>
      <c r="D778" s="153">
        <v>2019</v>
      </c>
    </row>
    <row r="779" spans="1:4" ht="60" x14ac:dyDescent="0.25">
      <c r="A779" s="150">
        <v>51907100</v>
      </c>
      <c r="B779" s="151" t="s">
        <v>6166</v>
      </c>
      <c r="C779" s="152" t="s">
        <v>6167</v>
      </c>
      <c r="D779" s="153">
        <v>2019</v>
      </c>
    </row>
    <row r="780" spans="1:4" ht="60" x14ac:dyDescent="0.25">
      <c r="A780" s="150">
        <v>23102300</v>
      </c>
      <c r="B780" s="151" t="s">
        <v>3895</v>
      </c>
      <c r="C780" s="152" t="s">
        <v>4967</v>
      </c>
      <c r="D780" s="153">
        <v>2019</v>
      </c>
    </row>
    <row r="781" spans="1:4" x14ac:dyDescent="0.25">
      <c r="A781" s="150">
        <v>23102000</v>
      </c>
      <c r="B781" s="151" t="s">
        <v>4964</v>
      </c>
      <c r="C781" s="152" t="s">
        <v>4434</v>
      </c>
      <c r="D781" s="153">
        <v>2019</v>
      </c>
    </row>
    <row r="782" spans="1:4" ht="30" x14ac:dyDescent="0.25">
      <c r="A782" s="150">
        <v>23101200</v>
      </c>
      <c r="B782" s="151" t="s">
        <v>3892</v>
      </c>
      <c r="C782" s="152" t="s">
        <v>4963</v>
      </c>
      <c r="D782" s="153">
        <v>2019</v>
      </c>
    </row>
    <row r="783" spans="1:4" ht="30" x14ac:dyDescent="0.25">
      <c r="A783" s="150">
        <v>25201200</v>
      </c>
      <c r="B783" s="151" t="s">
        <v>3936</v>
      </c>
      <c r="C783" s="152" t="s">
        <v>5029</v>
      </c>
      <c r="D783" s="153">
        <v>2019</v>
      </c>
    </row>
    <row r="784" spans="1:4" ht="60" x14ac:dyDescent="0.25">
      <c r="A784" s="150">
        <v>13107500</v>
      </c>
      <c r="B784" s="151" t="s">
        <v>3690</v>
      </c>
      <c r="C784" s="152" t="s">
        <v>4565</v>
      </c>
      <c r="D784" s="153">
        <v>2019</v>
      </c>
    </row>
    <row r="785" spans="1:4" ht="75" x14ac:dyDescent="0.25">
      <c r="A785" s="150">
        <v>53706200</v>
      </c>
      <c r="B785" s="151" t="s">
        <v>6330</v>
      </c>
      <c r="C785" s="152" t="s">
        <v>6331</v>
      </c>
      <c r="D785" s="153">
        <v>2019</v>
      </c>
    </row>
    <row r="786" spans="1:4" x14ac:dyDescent="0.25">
      <c r="A786" s="150">
        <v>53706000</v>
      </c>
      <c r="B786" s="151" t="s">
        <v>6327</v>
      </c>
      <c r="C786" s="152" t="s">
        <v>4434</v>
      </c>
      <c r="D786" s="153">
        <v>2019</v>
      </c>
    </row>
    <row r="787" spans="1:4" ht="45" x14ac:dyDescent="0.25">
      <c r="A787" s="150">
        <v>17101200</v>
      </c>
      <c r="B787" s="151" t="s">
        <v>3752</v>
      </c>
      <c r="C787" s="152" t="s">
        <v>4709</v>
      </c>
      <c r="D787" s="153">
        <v>2019</v>
      </c>
    </row>
    <row r="788" spans="1:4" ht="90" x14ac:dyDescent="0.25">
      <c r="A788" s="150">
        <v>37301100</v>
      </c>
      <c r="B788" s="151" t="s">
        <v>5488</v>
      </c>
      <c r="C788" s="152" t="s">
        <v>5489</v>
      </c>
      <c r="D788" s="153">
        <v>2019</v>
      </c>
    </row>
    <row r="789" spans="1:4" ht="30" x14ac:dyDescent="0.25">
      <c r="A789" s="150">
        <v>51403400</v>
      </c>
      <c r="B789" s="151" t="s">
        <v>4304</v>
      </c>
      <c r="C789" s="152" t="s">
        <v>6041</v>
      </c>
      <c r="D789" s="153">
        <v>2019</v>
      </c>
    </row>
    <row r="790" spans="1:4" x14ac:dyDescent="0.25">
      <c r="A790" s="150">
        <v>51601000</v>
      </c>
      <c r="B790" s="151" t="s">
        <v>6077</v>
      </c>
      <c r="C790" s="152" t="s">
        <v>4434</v>
      </c>
      <c r="D790" s="153">
        <v>2019</v>
      </c>
    </row>
    <row r="791" spans="1:4" ht="45" x14ac:dyDescent="0.25">
      <c r="A791" s="150">
        <v>51601100</v>
      </c>
      <c r="B791" s="151" t="s">
        <v>6077</v>
      </c>
      <c r="C791" s="152" t="s">
        <v>6078</v>
      </c>
      <c r="D791" s="153">
        <v>2019</v>
      </c>
    </row>
    <row r="792" spans="1:4" x14ac:dyDescent="0.25">
      <c r="A792" s="150">
        <v>33300000</v>
      </c>
      <c r="B792" s="151" t="s">
        <v>5392</v>
      </c>
      <c r="C792" s="152" t="s">
        <v>4434</v>
      </c>
      <c r="D792" s="153">
        <v>2019</v>
      </c>
    </row>
    <row r="793" spans="1:4" ht="30" x14ac:dyDescent="0.25">
      <c r="A793" s="150">
        <v>25111200</v>
      </c>
      <c r="B793" s="151" t="s">
        <v>3925</v>
      </c>
      <c r="C793" s="152" t="s">
        <v>5008</v>
      </c>
      <c r="D793" s="153">
        <v>2019</v>
      </c>
    </row>
    <row r="794" spans="1:4" x14ac:dyDescent="0.25">
      <c r="A794" s="150">
        <v>25111000</v>
      </c>
      <c r="B794" s="151" t="s">
        <v>5006</v>
      </c>
      <c r="C794" s="152" t="s">
        <v>4434</v>
      </c>
      <c r="D794" s="153">
        <v>2019</v>
      </c>
    </row>
    <row r="795" spans="1:4" ht="45" x14ac:dyDescent="0.25">
      <c r="A795" s="150">
        <v>23101100</v>
      </c>
      <c r="B795" s="151" t="s">
        <v>3891</v>
      </c>
      <c r="C795" s="152" t="s">
        <v>4962</v>
      </c>
      <c r="D795" s="153">
        <v>2019</v>
      </c>
    </row>
    <row r="796" spans="1:4" x14ac:dyDescent="0.25">
      <c r="A796" s="150">
        <v>23101000</v>
      </c>
      <c r="B796" s="151" t="s">
        <v>4961</v>
      </c>
      <c r="C796" s="152" t="s">
        <v>4434</v>
      </c>
      <c r="D796" s="153">
        <v>2019</v>
      </c>
    </row>
    <row r="797" spans="1:4" x14ac:dyDescent="0.25">
      <c r="A797" s="150">
        <v>23100000</v>
      </c>
      <c r="B797" s="151" t="s">
        <v>4960</v>
      </c>
      <c r="C797" s="152" t="s">
        <v>4434</v>
      </c>
      <c r="D797" s="153">
        <v>2019</v>
      </c>
    </row>
    <row r="798" spans="1:4" ht="45" x14ac:dyDescent="0.25">
      <c r="A798" s="150">
        <v>51419200</v>
      </c>
      <c r="B798" s="151" t="s">
        <v>4316</v>
      </c>
      <c r="C798" s="152" t="s">
        <v>6066</v>
      </c>
      <c r="D798" s="153">
        <v>2019</v>
      </c>
    </row>
    <row r="799" spans="1:4" ht="45" x14ac:dyDescent="0.25">
      <c r="A799" s="150">
        <v>43601200</v>
      </c>
      <c r="B799" s="151" t="s">
        <v>5721</v>
      </c>
      <c r="C799" s="152" t="s">
        <v>5722</v>
      </c>
      <c r="D799" s="153">
        <v>2019</v>
      </c>
    </row>
    <row r="800" spans="1:4" x14ac:dyDescent="0.25">
      <c r="A800" s="150">
        <v>23200000</v>
      </c>
      <c r="B800" s="151" t="s">
        <v>4968</v>
      </c>
      <c r="C800" s="152" t="s">
        <v>4434</v>
      </c>
      <c r="D800" s="153">
        <v>2019</v>
      </c>
    </row>
    <row r="801" spans="1:4" x14ac:dyDescent="0.25">
      <c r="A801" s="150">
        <v>23209900</v>
      </c>
      <c r="B801" s="151" t="s">
        <v>3899</v>
      </c>
      <c r="C801" s="152" t="s">
        <v>4973</v>
      </c>
      <c r="D801" s="153">
        <v>2019</v>
      </c>
    </row>
    <row r="802" spans="1:4" x14ac:dyDescent="0.25">
      <c r="A802" s="150">
        <v>11103000</v>
      </c>
      <c r="B802" s="151" t="s">
        <v>3629</v>
      </c>
      <c r="C802" s="152" t="s">
        <v>4434</v>
      </c>
      <c r="D802" s="153">
        <v>2019</v>
      </c>
    </row>
    <row r="803" spans="1:4" ht="30" x14ac:dyDescent="0.25">
      <c r="A803" s="150">
        <v>11103100</v>
      </c>
      <c r="B803" s="151" t="s">
        <v>3629</v>
      </c>
      <c r="C803" s="152" t="s">
        <v>4438</v>
      </c>
      <c r="D803" s="153">
        <v>2019</v>
      </c>
    </row>
    <row r="804" spans="1:4" x14ac:dyDescent="0.25">
      <c r="A804" s="150">
        <v>25402000</v>
      </c>
      <c r="B804" s="151" t="s">
        <v>5068</v>
      </c>
      <c r="C804" s="152" t="s">
        <v>4434</v>
      </c>
      <c r="D804" s="153">
        <v>2019</v>
      </c>
    </row>
    <row r="805" spans="1:4" ht="120" x14ac:dyDescent="0.25">
      <c r="A805" s="150">
        <v>25402200</v>
      </c>
      <c r="B805" s="151" t="s">
        <v>5068</v>
      </c>
      <c r="C805" s="152" t="s">
        <v>5070</v>
      </c>
      <c r="D805" s="153">
        <v>2019</v>
      </c>
    </row>
    <row r="806" spans="1:4" x14ac:dyDescent="0.25">
      <c r="A806" s="150">
        <v>25400000</v>
      </c>
      <c r="B806" s="151" t="s">
        <v>5063</v>
      </c>
      <c r="C806" s="152" t="s">
        <v>4434</v>
      </c>
      <c r="D806" s="153">
        <v>2019</v>
      </c>
    </row>
    <row r="807" spans="1:4" x14ac:dyDescent="0.25">
      <c r="A807" s="150">
        <v>43412000</v>
      </c>
      <c r="B807" s="151" t="s">
        <v>5672</v>
      </c>
      <c r="C807" s="152" t="s">
        <v>4434</v>
      </c>
      <c r="D807" s="153">
        <v>2019</v>
      </c>
    </row>
    <row r="808" spans="1:4" ht="75" x14ac:dyDescent="0.25">
      <c r="A808" s="150">
        <v>43412100</v>
      </c>
      <c r="B808" s="151" t="s">
        <v>5672</v>
      </c>
      <c r="C808" s="152" t="s">
        <v>5673</v>
      </c>
      <c r="D808" s="153">
        <v>2019</v>
      </c>
    </row>
    <row r="809" spans="1:4" ht="30" x14ac:dyDescent="0.25">
      <c r="A809" s="150">
        <v>25108200</v>
      </c>
      <c r="B809" s="151" t="s">
        <v>3923</v>
      </c>
      <c r="C809" s="152" t="s">
        <v>5005</v>
      </c>
      <c r="D809" s="153">
        <v>2019</v>
      </c>
    </row>
    <row r="810" spans="1:4" x14ac:dyDescent="0.25">
      <c r="A810" s="150">
        <v>25403000</v>
      </c>
      <c r="B810" s="151" t="s">
        <v>3952</v>
      </c>
      <c r="C810" s="152" t="s">
        <v>4434</v>
      </c>
      <c r="D810" s="153">
        <v>2019</v>
      </c>
    </row>
    <row r="811" spans="1:4" ht="105" x14ac:dyDescent="0.25">
      <c r="A811" s="150">
        <v>25403100</v>
      </c>
      <c r="B811" s="151" t="s">
        <v>3952</v>
      </c>
      <c r="C811" s="152" t="s">
        <v>5071</v>
      </c>
      <c r="D811" s="153">
        <v>2019</v>
      </c>
    </row>
    <row r="812" spans="1:4" x14ac:dyDescent="0.25">
      <c r="A812" s="150">
        <v>29206000</v>
      </c>
      <c r="B812" s="151" t="s">
        <v>4070</v>
      </c>
      <c r="C812" s="152" t="s">
        <v>4434</v>
      </c>
      <c r="D812" s="153">
        <v>2019</v>
      </c>
    </row>
    <row r="813" spans="1:4" ht="60" x14ac:dyDescent="0.25">
      <c r="A813" s="150">
        <v>29206100</v>
      </c>
      <c r="B813" s="151" t="s">
        <v>4070</v>
      </c>
      <c r="C813" s="152" t="s">
        <v>5309</v>
      </c>
      <c r="D813" s="153">
        <v>2019</v>
      </c>
    </row>
    <row r="814" spans="1:4" x14ac:dyDescent="0.25">
      <c r="A814" s="150">
        <v>25104000</v>
      </c>
      <c r="B814" s="151" t="s">
        <v>4982</v>
      </c>
      <c r="C814" s="152" t="s">
        <v>4434</v>
      </c>
      <c r="D814" s="153">
        <v>2019</v>
      </c>
    </row>
    <row r="815" spans="1:4" x14ac:dyDescent="0.25">
      <c r="A815" s="150">
        <v>19100000</v>
      </c>
      <c r="B815" s="151" t="s">
        <v>4816</v>
      </c>
      <c r="C815" s="152" t="s">
        <v>4434</v>
      </c>
      <c r="D815" s="153">
        <v>2019</v>
      </c>
    </row>
    <row r="816" spans="1:4" x14ac:dyDescent="0.25">
      <c r="A816" s="150">
        <v>19109900</v>
      </c>
      <c r="B816" s="151" t="s">
        <v>3831</v>
      </c>
      <c r="C816" s="152" t="s">
        <v>4842</v>
      </c>
      <c r="D816" s="153">
        <v>2019</v>
      </c>
    </row>
    <row r="817" spans="1:4" x14ac:dyDescent="0.25">
      <c r="A817" s="150">
        <v>19400000</v>
      </c>
      <c r="B817" s="151" t="s">
        <v>4897</v>
      </c>
      <c r="C817" s="152" t="s">
        <v>4434</v>
      </c>
      <c r="D817" s="153">
        <v>2019</v>
      </c>
    </row>
    <row r="818" spans="1:4" x14ac:dyDescent="0.25">
      <c r="A818" s="150">
        <v>19409900</v>
      </c>
      <c r="B818" s="151" t="s">
        <v>4927</v>
      </c>
      <c r="C818" s="152" t="s">
        <v>4928</v>
      </c>
      <c r="D818" s="153">
        <v>2019</v>
      </c>
    </row>
    <row r="819" spans="1:4" ht="30" x14ac:dyDescent="0.25">
      <c r="A819" s="150">
        <v>33909200</v>
      </c>
      <c r="B819" s="151" t="s">
        <v>4121</v>
      </c>
      <c r="C819" s="152" t="s">
        <v>5425</v>
      </c>
      <c r="D819" s="153">
        <v>2019</v>
      </c>
    </row>
    <row r="820" spans="1:4" ht="60" x14ac:dyDescent="0.25">
      <c r="A820" s="150">
        <v>53303300</v>
      </c>
      <c r="B820" s="151" t="s">
        <v>6253</v>
      </c>
      <c r="C820" s="152" t="s">
        <v>6254</v>
      </c>
      <c r="D820" s="153">
        <v>2019</v>
      </c>
    </row>
    <row r="821" spans="1:4" ht="75" x14ac:dyDescent="0.25">
      <c r="A821" s="150">
        <v>27401500</v>
      </c>
      <c r="B821" s="151" t="s">
        <v>5171</v>
      </c>
      <c r="C821" s="152" t="s">
        <v>5172</v>
      </c>
      <c r="D821" s="153">
        <v>2019</v>
      </c>
    </row>
    <row r="822" spans="1:4" x14ac:dyDescent="0.25">
      <c r="A822" s="150">
        <v>49905000</v>
      </c>
      <c r="B822" s="151" t="s">
        <v>5963</v>
      </c>
      <c r="C822" s="152" t="s">
        <v>4434</v>
      </c>
      <c r="D822" s="153">
        <v>2019</v>
      </c>
    </row>
    <row r="823" spans="1:4" ht="60" x14ac:dyDescent="0.25">
      <c r="A823" s="150">
        <v>47504400</v>
      </c>
      <c r="B823" s="151" t="s">
        <v>5893</v>
      </c>
      <c r="C823" s="152" t="s">
        <v>5894</v>
      </c>
      <c r="D823" s="153">
        <v>2019</v>
      </c>
    </row>
    <row r="824" spans="1:4" x14ac:dyDescent="0.25">
      <c r="A824" s="150">
        <v>43413000</v>
      </c>
      <c r="B824" s="151" t="s">
        <v>4177</v>
      </c>
      <c r="C824" s="152" t="s">
        <v>4434</v>
      </c>
      <c r="D824" s="153">
        <v>2019</v>
      </c>
    </row>
    <row r="825" spans="1:4" ht="75" x14ac:dyDescent="0.25">
      <c r="A825" s="150">
        <v>43413100</v>
      </c>
      <c r="B825" s="151" t="s">
        <v>4177</v>
      </c>
      <c r="C825" s="152" t="s">
        <v>5674</v>
      </c>
      <c r="D825" s="153">
        <v>2019</v>
      </c>
    </row>
    <row r="826" spans="1:4" ht="60" x14ac:dyDescent="0.25">
      <c r="A826" s="150">
        <v>13207200</v>
      </c>
      <c r="B826" s="151" t="s">
        <v>3710</v>
      </c>
      <c r="C826" s="152" t="s">
        <v>4620</v>
      </c>
      <c r="D826" s="153">
        <v>2019</v>
      </c>
    </row>
    <row r="827" spans="1:4" ht="30" x14ac:dyDescent="0.25">
      <c r="A827" s="150">
        <v>39309300</v>
      </c>
      <c r="B827" s="151" t="s">
        <v>5526</v>
      </c>
      <c r="C827" s="152" t="s">
        <v>5527</v>
      </c>
      <c r="D827" s="153">
        <v>2019</v>
      </c>
    </row>
    <row r="828" spans="1:4" ht="30" x14ac:dyDescent="0.25">
      <c r="A828" s="150">
        <v>49909400</v>
      </c>
      <c r="B828" s="151" t="s">
        <v>4284</v>
      </c>
      <c r="C828" s="152" t="s">
        <v>5982</v>
      </c>
      <c r="D828" s="153">
        <v>2019</v>
      </c>
    </row>
    <row r="829" spans="1:4" ht="45" x14ac:dyDescent="0.25">
      <c r="A829" s="150">
        <v>53401100</v>
      </c>
      <c r="B829" s="151" t="s">
        <v>4355</v>
      </c>
      <c r="C829" s="152" t="s">
        <v>6269</v>
      </c>
      <c r="D829" s="153">
        <v>2019</v>
      </c>
    </row>
    <row r="830" spans="1:4" x14ac:dyDescent="0.25">
      <c r="A830" s="150">
        <v>53401000</v>
      </c>
      <c r="B830" s="151" t="s">
        <v>6268</v>
      </c>
      <c r="C830" s="152" t="s">
        <v>4434</v>
      </c>
      <c r="D830" s="153">
        <v>2019</v>
      </c>
    </row>
    <row r="831" spans="1:4" x14ac:dyDescent="0.25">
      <c r="A831" s="150">
        <v>11908000</v>
      </c>
      <c r="B831" s="151" t="s">
        <v>3664</v>
      </c>
      <c r="C831" s="152" t="s">
        <v>4434</v>
      </c>
      <c r="D831" s="153">
        <v>2019</v>
      </c>
    </row>
    <row r="832" spans="1:4" ht="45" x14ac:dyDescent="0.25">
      <c r="A832" s="150">
        <v>11908100</v>
      </c>
      <c r="B832" s="151" t="s">
        <v>3664</v>
      </c>
      <c r="C832" s="152" t="s">
        <v>4506</v>
      </c>
      <c r="D832" s="153">
        <v>2019</v>
      </c>
    </row>
    <row r="833" spans="1:4" ht="60" x14ac:dyDescent="0.25">
      <c r="A833" s="150">
        <v>45402300</v>
      </c>
      <c r="B833" s="151" t="s">
        <v>5782</v>
      </c>
      <c r="C833" s="152" t="s">
        <v>5783</v>
      </c>
      <c r="D833" s="153">
        <v>2019</v>
      </c>
    </row>
    <row r="834" spans="1:4" ht="90" x14ac:dyDescent="0.25">
      <c r="A834" s="150">
        <v>45402200</v>
      </c>
      <c r="B834" s="151" t="s">
        <v>4204</v>
      </c>
      <c r="C834" s="152" t="s">
        <v>5781</v>
      </c>
      <c r="D834" s="153">
        <v>2019</v>
      </c>
    </row>
    <row r="835" spans="1:4" x14ac:dyDescent="0.25">
      <c r="A835" s="150">
        <v>45402000</v>
      </c>
      <c r="B835" s="151" t="s">
        <v>5778</v>
      </c>
      <c r="C835" s="152" t="s">
        <v>4434</v>
      </c>
      <c r="D835" s="153">
        <v>2019</v>
      </c>
    </row>
    <row r="836" spans="1:4" x14ac:dyDescent="0.25">
      <c r="A836" s="150">
        <v>45402900</v>
      </c>
      <c r="B836" s="151" t="s">
        <v>5784</v>
      </c>
      <c r="C836" s="152" t="s">
        <v>5785</v>
      </c>
      <c r="D836" s="153">
        <v>2019</v>
      </c>
    </row>
    <row r="837" spans="1:4" ht="75" x14ac:dyDescent="0.25">
      <c r="A837" s="150">
        <v>13108100</v>
      </c>
      <c r="B837" s="151" t="s">
        <v>3691</v>
      </c>
      <c r="C837" s="152" t="s">
        <v>4567</v>
      </c>
      <c r="D837" s="153">
        <v>2019</v>
      </c>
    </row>
    <row r="838" spans="1:4" x14ac:dyDescent="0.25">
      <c r="A838" s="150">
        <v>13108000</v>
      </c>
      <c r="B838" s="151" t="s">
        <v>4566</v>
      </c>
      <c r="C838" s="152" t="s">
        <v>4434</v>
      </c>
      <c r="D838" s="153">
        <v>2019</v>
      </c>
    </row>
    <row r="839" spans="1:4" ht="45" x14ac:dyDescent="0.25">
      <c r="A839" s="150">
        <v>13108102</v>
      </c>
      <c r="B839" s="151" t="s">
        <v>3693</v>
      </c>
      <c r="C839" s="152" t="s">
        <v>4569</v>
      </c>
      <c r="D839" s="153">
        <v>2019</v>
      </c>
    </row>
    <row r="840" spans="1:4" ht="60" x14ac:dyDescent="0.25">
      <c r="A840" s="150">
        <v>13108101</v>
      </c>
      <c r="B840" s="151" t="s">
        <v>3692</v>
      </c>
      <c r="C840" s="152" t="s">
        <v>4568</v>
      </c>
      <c r="D840" s="153">
        <v>2019</v>
      </c>
    </row>
    <row r="841" spans="1:4" ht="30" x14ac:dyDescent="0.25">
      <c r="A841" s="150">
        <v>11919908</v>
      </c>
      <c r="B841" s="151" t="s">
        <v>3678</v>
      </c>
      <c r="C841" s="152" t="s">
        <v>4527</v>
      </c>
      <c r="D841" s="153">
        <v>2019</v>
      </c>
    </row>
    <row r="842" spans="1:4" ht="45" x14ac:dyDescent="0.25">
      <c r="A842" s="150">
        <v>29112201</v>
      </c>
      <c r="B842" s="151" t="s">
        <v>4028</v>
      </c>
      <c r="C842" s="152" t="s">
        <v>5217</v>
      </c>
      <c r="D842" s="153">
        <v>2019</v>
      </c>
    </row>
    <row r="843" spans="1:4" ht="30" x14ac:dyDescent="0.25">
      <c r="A843" s="150">
        <v>53706300</v>
      </c>
      <c r="B843" s="151" t="s">
        <v>6332</v>
      </c>
      <c r="C843" s="152" t="s">
        <v>6333</v>
      </c>
      <c r="D843" s="153">
        <v>2019</v>
      </c>
    </row>
    <row r="844" spans="1:4" x14ac:dyDescent="0.25">
      <c r="A844" s="150">
        <v>51403000</v>
      </c>
      <c r="B844" s="151" t="s">
        <v>6037</v>
      </c>
      <c r="C844" s="152" t="s">
        <v>4434</v>
      </c>
      <c r="D844" s="153">
        <v>2019</v>
      </c>
    </row>
    <row r="845" spans="1:4" x14ac:dyDescent="0.25">
      <c r="A845" s="150">
        <v>51404000</v>
      </c>
      <c r="B845" s="151" t="s">
        <v>4306</v>
      </c>
      <c r="C845" s="152" t="s">
        <v>4434</v>
      </c>
      <c r="D845" s="153">
        <v>2019</v>
      </c>
    </row>
    <row r="846" spans="1:4" ht="120" x14ac:dyDescent="0.25">
      <c r="A846" s="150">
        <v>51404100</v>
      </c>
      <c r="B846" s="151" t="s">
        <v>4306</v>
      </c>
      <c r="C846" s="152" t="s">
        <v>6043</v>
      </c>
      <c r="D846" s="153">
        <v>2019</v>
      </c>
    </row>
    <row r="847" spans="1:4" ht="90" x14ac:dyDescent="0.25">
      <c r="A847" s="150">
        <v>29203500</v>
      </c>
      <c r="B847" s="151" t="s">
        <v>4061</v>
      </c>
      <c r="C847" s="152" t="s">
        <v>5293</v>
      </c>
      <c r="D847" s="153">
        <v>2019</v>
      </c>
    </row>
    <row r="848" spans="1:4" ht="60" x14ac:dyDescent="0.25">
      <c r="A848" s="150">
        <v>37201200</v>
      </c>
      <c r="B848" s="151" t="s">
        <v>5481</v>
      </c>
      <c r="C848" s="152" t="s">
        <v>5482</v>
      </c>
      <c r="D848" s="153">
        <v>2019</v>
      </c>
    </row>
    <row r="849" spans="1:4" x14ac:dyDescent="0.25">
      <c r="A849" s="150">
        <v>43905000</v>
      </c>
      <c r="B849" s="151" t="s">
        <v>5736</v>
      </c>
      <c r="C849" s="152" t="s">
        <v>4434</v>
      </c>
      <c r="D849" s="153">
        <v>2019</v>
      </c>
    </row>
    <row r="850" spans="1:4" ht="60" x14ac:dyDescent="0.25">
      <c r="A850" s="150">
        <v>43905100</v>
      </c>
      <c r="B850" s="151" t="s">
        <v>5736</v>
      </c>
      <c r="C850" s="152" t="s">
        <v>5737</v>
      </c>
      <c r="D850" s="153">
        <v>2019</v>
      </c>
    </row>
    <row r="851" spans="1:4" x14ac:dyDescent="0.25">
      <c r="A851" s="150">
        <v>49907000</v>
      </c>
      <c r="B851" s="151" t="s">
        <v>4281</v>
      </c>
      <c r="C851" s="152" t="s">
        <v>4434</v>
      </c>
      <c r="D851" s="153">
        <v>2019</v>
      </c>
    </row>
    <row r="852" spans="1:4" ht="90" x14ac:dyDescent="0.25">
      <c r="A852" s="150">
        <v>49907100</v>
      </c>
      <c r="B852" s="151" t="s">
        <v>4281</v>
      </c>
      <c r="C852" s="152" t="s">
        <v>5974</v>
      </c>
      <c r="D852" s="153">
        <v>2019</v>
      </c>
    </row>
    <row r="853" spans="1:4" ht="30" x14ac:dyDescent="0.25">
      <c r="A853" s="150">
        <v>49904300</v>
      </c>
      <c r="B853" s="151" t="s">
        <v>4273</v>
      </c>
      <c r="C853" s="152" t="s">
        <v>5960</v>
      </c>
      <c r="D853" s="153">
        <v>2019</v>
      </c>
    </row>
    <row r="854" spans="1:4" x14ac:dyDescent="0.25">
      <c r="A854" s="150">
        <v>39509100</v>
      </c>
      <c r="B854" s="151" t="s">
        <v>4140</v>
      </c>
      <c r="C854" s="152" t="s">
        <v>5544</v>
      </c>
      <c r="D854" s="153">
        <v>2019</v>
      </c>
    </row>
    <row r="855" spans="1:4" x14ac:dyDescent="0.25">
      <c r="A855" s="150">
        <v>13111000</v>
      </c>
      <c r="B855" s="151" t="s">
        <v>3694</v>
      </c>
      <c r="C855" s="152" t="s">
        <v>4434</v>
      </c>
      <c r="D855" s="153">
        <v>2019</v>
      </c>
    </row>
    <row r="856" spans="1:4" ht="90" x14ac:dyDescent="0.25">
      <c r="A856" s="150">
        <v>13111100</v>
      </c>
      <c r="B856" s="151" t="s">
        <v>3694</v>
      </c>
      <c r="C856" s="152" t="s">
        <v>4572</v>
      </c>
      <c r="D856" s="153">
        <v>2019</v>
      </c>
    </row>
    <row r="857" spans="1:4" x14ac:dyDescent="0.25">
      <c r="A857" s="150">
        <v>11919900</v>
      </c>
      <c r="B857" s="151" t="s">
        <v>4522</v>
      </c>
      <c r="C857" s="152" t="s">
        <v>4523</v>
      </c>
      <c r="D857" s="153">
        <v>2019</v>
      </c>
    </row>
    <row r="858" spans="1:4" x14ac:dyDescent="0.25">
      <c r="A858" s="150">
        <v>39509200</v>
      </c>
      <c r="B858" s="151" t="s">
        <v>4141</v>
      </c>
      <c r="C858" s="152" t="s">
        <v>5545</v>
      </c>
      <c r="D858" s="153">
        <v>2019</v>
      </c>
    </row>
    <row r="859" spans="1:4" x14ac:dyDescent="0.25">
      <c r="A859" s="150">
        <v>49909500</v>
      </c>
      <c r="B859" s="151" t="s">
        <v>4285</v>
      </c>
      <c r="C859" s="152" t="s">
        <v>5983</v>
      </c>
      <c r="D859" s="153">
        <v>2019</v>
      </c>
    </row>
    <row r="860" spans="1:4" ht="45" x14ac:dyDescent="0.25">
      <c r="A860" s="150">
        <v>17211203</v>
      </c>
      <c r="B860" s="151" t="s">
        <v>3783</v>
      </c>
      <c r="C860" s="152" t="s">
        <v>4738</v>
      </c>
      <c r="D860" s="153">
        <v>2019</v>
      </c>
    </row>
    <row r="861" spans="1:4" x14ac:dyDescent="0.25">
      <c r="A861" s="150">
        <v>17212000</v>
      </c>
      <c r="B861" s="151" t="s">
        <v>4739</v>
      </c>
      <c r="C861" s="152" t="s">
        <v>4434</v>
      </c>
      <c r="D861" s="153">
        <v>2019</v>
      </c>
    </row>
    <row r="862" spans="1:4" ht="30" x14ac:dyDescent="0.25">
      <c r="A862" s="150">
        <v>17212100</v>
      </c>
      <c r="B862" s="151" t="s">
        <v>4739</v>
      </c>
      <c r="C862" s="152" t="s">
        <v>4740</v>
      </c>
      <c r="D862" s="153">
        <v>2019</v>
      </c>
    </row>
    <row r="863" spans="1:4" x14ac:dyDescent="0.25">
      <c r="A863" s="150">
        <v>13116000</v>
      </c>
      <c r="B863" s="151" t="s">
        <v>3698</v>
      </c>
      <c r="C863" s="152" t="s">
        <v>4434</v>
      </c>
      <c r="D863" s="153">
        <v>2019</v>
      </c>
    </row>
    <row r="864" spans="1:4" ht="120" x14ac:dyDescent="0.25">
      <c r="A864" s="150">
        <v>13116100</v>
      </c>
      <c r="B864" s="151" t="s">
        <v>3698</v>
      </c>
      <c r="C864" s="152" t="s">
        <v>4578</v>
      </c>
      <c r="D864" s="153">
        <v>2019</v>
      </c>
    </row>
    <row r="865" spans="1:4" x14ac:dyDescent="0.25">
      <c r="A865" s="150">
        <v>11202000</v>
      </c>
      <c r="B865" s="151" t="s">
        <v>4442</v>
      </c>
      <c r="C865" s="152" t="s">
        <v>4434</v>
      </c>
      <c r="D865" s="153">
        <v>2019</v>
      </c>
    </row>
    <row r="866" spans="1:4" ht="90" x14ac:dyDescent="0.25">
      <c r="A866" s="150">
        <v>11202100</v>
      </c>
      <c r="B866" s="151" t="s">
        <v>3632</v>
      </c>
      <c r="C866" s="152" t="s">
        <v>4443</v>
      </c>
      <c r="D866" s="153">
        <v>2019</v>
      </c>
    </row>
    <row r="867" spans="1:4" ht="90" x14ac:dyDescent="0.25">
      <c r="A867" s="150">
        <v>21101300</v>
      </c>
      <c r="B867" s="151" t="s">
        <v>3876</v>
      </c>
      <c r="C867" s="152" t="s">
        <v>4939</v>
      </c>
      <c r="D867" s="153">
        <v>2019</v>
      </c>
    </row>
    <row r="868" spans="1:4" x14ac:dyDescent="0.25">
      <c r="A868" s="150">
        <v>31901000</v>
      </c>
      <c r="B868" s="151" t="s">
        <v>4091</v>
      </c>
      <c r="C868" s="152" t="s">
        <v>4434</v>
      </c>
      <c r="D868" s="153">
        <v>2019</v>
      </c>
    </row>
    <row r="869" spans="1:4" ht="45" x14ac:dyDescent="0.25">
      <c r="A869" s="150">
        <v>31901100</v>
      </c>
      <c r="B869" s="151" t="s">
        <v>4091</v>
      </c>
      <c r="C869" s="152" t="s">
        <v>5355</v>
      </c>
      <c r="D869" s="153">
        <v>2019</v>
      </c>
    </row>
    <row r="870" spans="1:4" x14ac:dyDescent="0.25">
      <c r="A870" s="150">
        <v>53700000</v>
      </c>
      <c r="B870" s="151" t="s">
        <v>6316</v>
      </c>
      <c r="C870" s="152" t="s">
        <v>4434</v>
      </c>
      <c r="D870" s="153">
        <v>2019</v>
      </c>
    </row>
    <row r="871" spans="1:4" x14ac:dyDescent="0.25">
      <c r="A871" s="150">
        <v>53719900</v>
      </c>
      <c r="B871" s="151" t="s">
        <v>6352</v>
      </c>
      <c r="C871" s="152" t="s">
        <v>6353</v>
      </c>
      <c r="D871" s="153">
        <v>2019</v>
      </c>
    </row>
    <row r="872" spans="1:4" x14ac:dyDescent="0.25">
      <c r="A872" s="150">
        <v>43500000</v>
      </c>
      <c r="B872" s="151" t="s">
        <v>5686</v>
      </c>
      <c r="C872" s="152" t="s">
        <v>4434</v>
      </c>
      <c r="D872" s="153">
        <v>2019</v>
      </c>
    </row>
    <row r="873" spans="1:4" x14ac:dyDescent="0.25">
      <c r="A873" s="150">
        <v>17213000</v>
      </c>
      <c r="B873" s="151" t="s">
        <v>3774</v>
      </c>
      <c r="C873" s="152" t="s">
        <v>4434</v>
      </c>
      <c r="D873" s="153">
        <v>2019</v>
      </c>
    </row>
    <row r="874" spans="1:4" ht="105" x14ac:dyDescent="0.25">
      <c r="A874" s="150">
        <v>17213100</v>
      </c>
      <c r="B874" s="151" t="s">
        <v>3774</v>
      </c>
      <c r="C874" s="152" t="s">
        <v>4743</v>
      </c>
      <c r="D874" s="153">
        <v>2019</v>
      </c>
    </row>
    <row r="875" spans="1:4" ht="90" x14ac:dyDescent="0.25">
      <c r="A875" s="150">
        <v>19203200</v>
      </c>
      <c r="B875" s="151" t="s">
        <v>3836</v>
      </c>
      <c r="C875" s="152" t="s">
        <v>4850</v>
      </c>
      <c r="D875" s="153">
        <v>2019</v>
      </c>
    </row>
    <row r="876" spans="1:4" x14ac:dyDescent="0.25">
      <c r="A876" s="150">
        <v>25102000</v>
      </c>
      <c r="B876" s="151" t="s">
        <v>4976</v>
      </c>
      <c r="C876" s="152" t="s">
        <v>4434</v>
      </c>
      <c r="D876" s="153">
        <v>2019</v>
      </c>
    </row>
    <row r="877" spans="1:4" x14ac:dyDescent="0.25">
      <c r="A877" s="150">
        <v>15200000</v>
      </c>
      <c r="B877" s="151" t="s">
        <v>4693</v>
      </c>
      <c r="C877" s="152" t="s">
        <v>4434</v>
      </c>
      <c r="D877" s="153">
        <v>2019</v>
      </c>
    </row>
    <row r="878" spans="1:4" x14ac:dyDescent="0.25">
      <c r="A878" s="150">
        <v>15209900</v>
      </c>
      <c r="B878" s="151" t="s">
        <v>3750</v>
      </c>
      <c r="C878" s="152" t="s">
        <v>4704</v>
      </c>
      <c r="D878" s="153">
        <v>2019</v>
      </c>
    </row>
    <row r="879" spans="1:4" ht="60" x14ac:dyDescent="0.25">
      <c r="A879" s="150">
        <v>25102200</v>
      </c>
      <c r="B879" s="151" t="s">
        <v>3902</v>
      </c>
      <c r="C879" s="152" t="s">
        <v>4978</v>
      </c>
      <c r="D879" s="153">
        <v>2019</v>
      </c>
    </row>
    <row r="880" spans="1:4" x14ac:dyDescent="0.25">
      <c r="A880" s="150">
        <v>15202000</v>
      </c>
      <c r="B880" s="151" t="s">
        <v>3744</v>
      </c>
      <c r="C880" s="152" t="s">
        <v>4434</v>
      </c>
      <c r="D880" s="153">
        <v>2019</v>
      </c>
    </row>
    <row r="881" spans="1:4" ht="45" x14ac:dyDescent="0.25">
      <c r="A881" s="150">
        <v>15202100</v>
      </c>
      <c r="B881" s="151" t="s">
        <v>3744</v>
      </c>
      <c r="C881" s="152" t="s">
        <v>4695</v>
      </c>
      <c r="D881" s="153">
        <v>2019</v>
      </c>
    </row>
    <row r="882" spans="1:4" ht="30" x14ac:dyDescent="0.25">
      <c r="A882" s="150">
        <v>51302200</v>
      </c>
      <c r="B882" s="151" t="s">
        <v>6018</v>
      </c>
      <c r="C882" s="152" t="s">
        <v>6019</v>
      </c>
      <c r="D882" s="153">
        <v>2019</v>
      </c>
    </row>
    <row r="883" spans="1:4" ht="30" x14ac:dyDescent="0.25">
      <c r="A883" s="150">
        <v>49901100</v>
      </c>
      <c r="B883" s="151" t="s">
        <v>5949</v>
      </c>
      <c r="C883" s="152" t="s">
        <v>5950</v>
      </c>
      <c r="D883" s="153">
        <v>2019</v>
      </c>
    </row>
    <row r="884" spans="1:4" ht="30" x14ac:dyDescent="0.25">
      <c r="A884" s="150">
        <v>17301300</v>
      </c>
      <c r="B884" s="151" t="s">
        <v>3795</v>
      </c>
      <c r="C884" s="152" t="s">
        <v>4773</v>
      </c>
      <c r="D884" s="153">
        <v>2019</v>
      </c>
    </row>
    <row r="885" spans="1:4" ht="45" x14ac:dyDescent="0.25">
      <c r="A885" s="150">
        <v>17302700</v>
      </c>
      <c r="B885" s="151" t="s">
        <v>4793</v>
      </c>
      <c r="C885" s="152" t="s">
        <v>4794</v>
      </c>
      <c r="D885" s="153">
        <v>2019</v>
      </c>
    </row>
    <row r="886" spans="1:4" x14ac:dyDescent="0.25">
      <c r="A886" s="150">
        <v>17214000</v>
      </c>
      <c r="B886" s="151" t="s">
        <v>3775</v>
      </c>
      <c r="C886" s="152" t="s">
        <v>4434</v>
      </c>
      <c r="D886" s="153">
        <v>2019</v>
      </c>
    </row>
    <row r="887" spans="1:4" ht="60" x14ac:dyDescent="0.25">
      <c r="A887" s="150">
        <v>17214100</v>
      </c>
      <c r="B887" s="151" t="s">
        <v>3775</v>
      </c>
      <c r="C887" s="152" t="s">
        <v>4744</v>
      </c>
      <c r="D887" s="153">
        <v>2019</v>
      </c>
    </row>
    <row r="888" spans="1:4" ht="30" x14ac:dyDescent="0.25">
      <c r="A888" s="150">
        <v>17219905</v>
      </c>
      <c r="B888" s="151" t="s">
        <v>3784</v>
      </c>
      <c r="C888" s="152" t="s">
        <v>4756</v>
      </c>
      <c r="D888" s="153">
        <v>2019</v>
      </c>
    </row>
    <row r="889" spans="1:4" x14ac:dyDescent="0.25">
      <c r="A889" s="150">
        <v>27400000</v>
      </c>
      <c r="B889" s="151" t="s">
        <v>5164</v>
      </c>
      <c r="C889" s="152" t="s">
        <v>4434</v>
      </c>
      <c r="D889" s="153">
        <v>2019</v>
      </c>
    </row>
    <row r="890" spans="1:4" x14ac:dyDescent="0.25">
      <c r="A890" s="150">
        <v>27409900</v>
      </c>
      <c r="B890" s="151" t="s">
        <v>5179</v>
      </c>
      <c r="C890" s="152" t="s">
        <v>5180</v>
      </c>
      <c r="D890" s="153">
        <v>2019</v>
      </c>
    </row>
    <row r="891" spans="1:4" x14ac:dyDescent="0.25">
      <c r="A891" s="150">
        <v>27300000</v>
      </c>
      <c r="B891" s="151" t="s">
        <v>5143</v>
      </c>
      <c r="C891" s="152" t="s">
        <v>4434</v>
      </c>
      <c r="D891" s="153">
        <v>2019</v>
      </c>
    </row>
    <row r="892" spans="1:4" x14ac:dyDescent="0.25">
      <c r="A892" s="150">
        <v>27309900</v>
      </c>
      <c r="B892" s="151" t="s">
        <v>3989</v>
      </c>
      <c r="C892" s="152" t="s">
        <v>5163</v>
      </c>
      <c r="D892" s="153">
        <v>2019</v>
      </c>
    </row>
    <row r="893" spans="1:4" ht="30" x14ac:dyDescent="0.25">
      <c r="A893" s="150">
        <v>27201203</v>
      </c>
      <c r="B893" s="151" t="s">
        <v>5117</v>
      </c>
      <c r="C893" s="152" t="s">
        <v>5118</v>
      </c>
      <c r="D893" s="153">
        <v>2019</v>
      </c>
    </row>
    <row r="894" spans="1:4" ht="30" x14ac:dyDescent="0.25">
      <c r="A894" s="150">
        <v>27201205</v>
      </c>
      <c r="B894" s="151" t="s">
        <v>5120</v>
      </c>
      <c r="C894" s="152" t="s">
        <v>5121</v>
      </c>
      <c r="D894" s="153">
        <v>2019</v>
      </c>
    </row>
    <row r="895" spans="1:4" ht="30" x14ac:dyDescent="0.25">
      <c r="A895" s="150">
        <v>29201200</v>
      </c>
      <c r="B895" s="151" t="s">
        <v>4056</v>
      </c>
      <c r="C895" s="152" t="s">
        <v>5283</v>
      </c>
      <c r="D895" s="153">
        <v>2019</v>
      </c>
    </row>
    <row r="896" spans="1:4" ht="30" x14ac:dyDescent="0.25">
      <c r="A896" s="150">
        <v>29201100</v>
      </c>
      <c r="B896" s="151" t="s">
        <v>4052</v>
      </c>
      <c r="C896" s="152" t="s">
        <v>5277</v>
      </c>
      <c r="D896" s="153">
        <v>2019</v>
      </c>
    </row>
    <row r="897" spans="1:4" x14ac:dyDescent="0.25">
      <c r="A897" s="150">
        <v>11911000</v>
      </c>
      <c r="B897" s="151" t="s">
        <v>3665</v>
      </c>
      <c r="C897" s="152" t="s">
        <v>4434</v>
      </c>
      <c r="D897" s="153">
        <v>2019</v>
      </c>
    </row>
    <row r="898" spans="1:4" ht="30" x14ac:dyDescent="0.25">
      <c r="A898" s="150">
        <v>11911100</v>
      </c>
      <c r="B898" s="151" t="s">
        <v>3665</v>
      </c>
      <c r="C898" s="152" t="s">
        <v>4507</v>
      </c>
      <c r="D898" s="153">
        <v>2019</v>
      </c>
    </row>
    <row r="899" spans="1:4" ht="45" x14ac:dyDescent="0.25">
      <c r="A899" s="150">
        <v>51908200</v>
      </c>
      <c r="B899" s="151" t="s">
        <v>4341</v>
      </c>
      <c r="C899" s="152" t="s">
        <v>6173</v>
      </c>
      <c r="D899" s="153">
        <v>2019</v>
      </c>
    </row>
    <row r="900" spans="1:4" ht="90" x14ac:dyDescent="0.25">
      <c r="A900" s="150">
        <v>31909200</v>
      </c>
      <c r="B900" s="151" t="s">
        <v>4093</v>
      </c>
      <c r="C900" s="152" t="s">
        <v>5358</v>
      </c>
      <c r="D900" s="153">
        <v>2019</v>
      </c>
    </row>
    <row r="901" spans="1:4" ht="45" x14ac:dyDescent="0.25">
      <c r="A901" s="150">
        <v>29203600</v>
      </c>
      <c r="B901" s="151" t="s">
        <v>5294</v>
      </c>
      <c r="C901" s="152" t="s">
        <v>5295</v>
      </c>
      <c r="D901" s="153">
        <v>2019</v>
      </c>
    </row>
    <row r="902" spans="1:4" ht="30" x14ac:dyDescent="0.25">
      <c r="A902" s="150">
        <v>31909300</v>
      </c>
      <c r="B902" s="151" t="s">
        <v>4094</v>
      </c>
      <c r="C902" s="152" t="s">
        <v>5359</v>
      </c>
      <c r="D902" s="153">
        <v>2019</v>
      </c>
    </row>
    <row r="903" spans="1:4" x14ac:dyDescent="0.25">
      <c r="A903" s="150">
        <v>49906200</v>
      </c>
      <c r="B903" s="151" t="s">
        <v>4278</v>
      </c>
      <c r="C903" s="152" t="s">
        <v>5969</v>
      </c>
      <c r="D903" s="153">
        <v>2019</v>
      </c>
    </row>
    <row r="904" spans="1:4" x14ac:dyDescent="0.25">
      <c r="A904" s="150">
        <v>29207000</v>
      </c>
      <c r="B904" s="151" t="s">
        <v>5310</v>
      </c>
      <c r="C904" s="152" t="s">
        <v>4434</v>
      </c>
      <c r="D904" s="153">
        <v>2019</v>
      </c>
    </row>
    <row r="905" spans="1:4" ht="105" x14ac:dyDescent="0.25">
      <c r="A905" s="150">
        <v>29207200</v>
      </c>
      <c r="B905" s="151" t="s">
        <v>5310</v>
      </c>
      <c r="C905" s="152" t="s">
        <v>5312</v>
      </c>
      <c r="D905" s="153">
        <v>2019</v>
      </c>
    </row>
    <row r="906" spans="1:4" x14ac:dyDescent="0.25">
      <c r="A906" s="150">
        <v>19104000</v>
      </c>
      <c r="B906" s="151" t="s">
        <v>4838</v>
      </c>
      <c r="C906" s="152" t="s">
        <v>4434</v>
      </c>
      <c r="D906" s="153">
        <v>2019</v>
      </c>
    </row>
    <row r="907" spans="1:4" ht="90" x14ac:dyDescent="0.25">
      <c r="A907" s="150">
        <v>19104200</v>
      </c>
      <c r="B907" s="151" t="s">
        <v>3830</v>
      </c>
      <c r="C907" s="152" t="s">
        <v>4840</v>
      </c>
      <c r="D907" s="153">
        <v>2019</v>
      </c>
    </row>
    <row r="908" spans="1:4" ht="60" x14ac:dyDescent="0.25">
      <c r="A908" s="150">
        <v>43601300</v>
      </c>
      <c r="B908" s="151" t="s">
        <v>5723</v>
      </c>
      <c r="C908" s="152" t="s">
        <v>5724</v>
      </c>
      <c r="D908" s="153">
        <v>2019</v>
      </c>
    </row>
    <row r="909" spans="1:4" ht="90" x14ac:dyDescent="0.25">
      <c r="A909" s="150">
        <v>31909400</v>
      </c>
      <c r="B909" s="151" t="s">
        <v>4095</v>
      </c>
      <c r="C909" s="152" t="s">
        <v>5360</v>
      </c>
      <c r="D909" s="153">
        <v>2019</v>
      </c>
    </row>
    <row r="910" spans="1:4" x14ac:dyDescent="0.25">
      <c r="A910" s="150">
        <v>13112000</v>
      </c>
      <c r="B910" s="151" t="s">
        <v>3695</v>
      </c>
      <c r="C910" s="152" t="s">
        <v>4434</v>
      </c>
      <c r="D910" s="153">
        <v>2019</v>
      </c>
    </row>
    <row r="911" spans="1:4" ht="30" x14ac:dyDescent="0.25">
      <c r="A911" s="150">
        <v>13112100</v>
      </c>
      <c r="B911" s="151" t="s">
        <v>3695</v>
      </c>
      <c r="C911" s="152" t="s">
        <v>4573</v>
      </c>
      <c r="D911" s="153">
        <v>2019</v>
      </c>
    </row>
    <row r="912" spans="1:4" ht="60" x14ac:dyDescent="0.25">
      <c r="A912" s="150">
        <v>21102300</v>
      </c>
      <c r="B912" s="151" t="s">
        <v>3882</v>
      </c>
      <c r="C912" s="152" t="s">
        <v>4946</v>
      </c>
      <c r="D912" s="153">
        <v>2019</v>
      </c>
    </row>
    <row r="913" spans="1:4" ht="90" x14ac:dyDescent="0.25">
      <c r="A913" s="150">
        <v>21101400</v>
      </c>
      <c r="B913" s="151" t="s">
        <v>3877</v>
      </c>
      <c r="C913" s="152" t="s">
        <v>4940</v>
      </c>
      <c r="D913" s="153">
        <v>2019</v>
      </c>
    </row>
    <row r="914" spans="1:4" ht="30" x14ac:dyDescent="0.25">
      <c r="A914" s="150">
        <v>27102600</v>
      </c>
      <c r="B914" s="151" t="s">
        <v>5106</v>
      </c>
      <c r="C914" s="152" t="s">
        <v>5107</v>
      </c>
      <c r="D914" s="153">
        <v>2019</v>
      </c>
    </row>
    <row r="915" spans="1:4" x14ac:dyDescent="0.25">
      <c r="A915" s="150">
        <v>51405000</v>
      </c>
      <c r="B915" s="151" t="s">
        <v>6044</v>
      </c>
      <c r="C915" s="152" t="s">
        <v>4434</v>
      </c>
      <c r="D915" s="153">
        <v>2019</v>
      </c>
    </row>
    <row r="916" spans="1:4" x14ac:dyDescent="0.25">
      <c r="A916" s="150">
        <v>51400000</v>
      </c>
      <c r="B916" s="151" t="s">
        <v>6030</v>
      </c>
      <c r="C916" s="152" t="s">
        <v>4434</v>
      </c>
      <c r="D916" s="153">
        <v>2019</v>
      </c>
    </row>
    <row r="917" spans="1:4" x14ac:dyDescent="0.25">
      <c r="A917" s="150">
        <v>51419900</v>
      </c>
      <c r="B917" s="151" t="s">
        <v>4318</v>
      </c>
      <c r="C917" s="152" t="s">
        <v>6070</v>
      </c>
      <c r="D917" s="153">
        <v>2019</v>
      </c>
    </row>
    <row r="918" spans="1:4" ht="60" x14ac:dyDescent="0.25">
      <c r="A918" s="150">
        <v>51405100</v>
      </c>
      <c r="B918" s="151" t="s">
        <v>6045</v>
      </c>
      <c r="C918" s="152" t="s">
        <v>6046</v>
      </c>
      <c r="D918" s="153">
        <v>2019</v>
      </c>
    </row>
    <row r="919" spans="1:4" x14ac:dyDescent="0.25">
      <c r="A919" s="150">
        <v>43504000</v>
      </c>
      <c r="B919" s="151" t="s">
        <v>5695</v>
      </c>
      <c r="C919" s="152" t="s">
        <v>4434</v>
      </c>
      <c r="D919" s="153">
        <v>2019</v>
      </c>
    </row>
    <row r="920" spans="1:4" x14ac:dyDescent="0.25">
      <c r="A920" s="150">
        <v>43504100</v>
      </c>
      <c r="B920" s="151" t="s">
        <v>5695</v>
      </c>
      <c r="C920" s="152" t="s">
        <v>5696</v>
      </c>
      <c r="D920" s="153">
        <v>2019</v>
      </c>
    </row>
    <row r="921" spans="1:4" ht="60" x14ac:dyDescent="0.25">
      <c r="A921" s="150">
        <v>19102200</v>
      </c>
      <c r="B921" s="151" t="s">
        <v>3819</v>
      </c>
      <c r="C921" s="152" t="s">
        <v>4825</v>
      </c>
      <c r="D921" s="153">
        <v>2019</v>
      </c>
    </row>
    <row r="922" spans="1:4" ht="30" x14ac:dyDescent="0.25">
      <c r="A922" s="150">
        <v>17219906</v>
      </c>
      <c r="B922" s="151" t="s">
        <v>3785</v>
      </c>
      <c r="C922" s="152" t="s">
        <v>4757</v>
      </c>
      <c r="D922" s="153">
        <v>2019</v>
      </c>
    </row>
    <row r="923" spans="1:4" ht="60" x14ac:dyDescent="0.25">
      <c r="A923" s="150">
        <v>25202200</v>
      </c>
      <c r="B923" s="151" t="s">
        <v>3938</v>
      </c>
      <c r="C923" s="152" t="s">
        <v>5032</v>
      </c>
      <c r="D923" s="153">
        <v>2019</v>
      </c>
    </row>
    <row r="924" spans="1:4" x14ac:dyDescent="0.25">
      <c r="A924" s="150">
        <v>29909901</v>
      </c>
      <c r="B924" s="151" t="s">
        <v>4083</v>
      </c>
      <c r="C924" s="152" t="s">
        <v>5334</v>
      </c>
      <c r="D924" s="153">
        <v>2019</v>
      </c>
    </row>
    <row r="925" spans="1:4" x14ac:dyDescent="0.25">
      <c r="A925" s="150">
        <v>55300000</v>
      </c>
      <c r="B925" s="151" t="s">
        <v>6373</v>
      </c>
      <c r="C925" s="152" t="s">
        <v>4434</v>
      </c>
      <c r="D925" s="153">
        <v>2019</v>
      </c>
    </row>
    <row r="926" spans="1:4" x14ac:dyDescent="0.25">
      <c r="A926" s="150">
        <v>55301000</v>
      </c>
      <c r="B926" s="151" t="s">
        <v>6373</v>
      </c>
      <c r="C926" s="152" t="s">
        <v>4434</v>
      </c>
      <c r="D926" s="153">
        <v>2019</v>
      </c>
    </row>
    <row r="927" spans="1:4" ht="30" x14ac:dyDescent="0.25">
      <c r="A927" s="150">
        <v>55301900</v>
      </c>
      <c r="B927" s="151" t="s">
        <v>4379</v>
      </c>
      <c r="C927" s="152" t="s">
        <v>6386</v>
      </c>
      <c r="D927" s="153">
        <v>2019</v>
      </c>
    </row>
    <row r="928" spans="1:4" x14ac:dyDescent="0.25">
      <c r="A928" s="150">
        <v>55100000</v>
      </c>
      <c r="B928" s="151" t="s">
        <v>6354</v>
      </c>
      <c r="C928" s="152" t="s">
        <v>4434</v>
      </c>
      <c r="D928" s="153">
        <v>2019</v>
      </c>
    </row>
    <row r="929" spans="1:4" x14ac:dyDescent="0.25">
      <c r="A929" s="150">
        <v>55101000</v>
      </c>
      <c r="B929" s="151" t="s">
        <v>6354</v>
      </c>
      <c r="C929" s="152" t="s">
        <v>4434</v>
      </c>
      <c r="D929" s="153">
        <v>2019</v>
      </c>
    </row>
    <row r="930" spans="1:4" x14ac:dyDescent="0.25">
      <c r="A930" s="150">
        <v>55101900</v>
      </c>
      <c r="B930" s="151" t="s">
        <v>4374</v>
      </c>
      <c r="C930" s="152" t="s">
        <v>6365</v>
      </c>
      <c r="D930" s="153">
        <v>2019</v>
      </c>
    </row>
    <row r="931" spans="1:4" ht="30" x14ac:dyDescent="0.25">
      <c r="A931" s="150">
        <v>51403500</v>
      </c>
      <c r="B931" s="151" t="s">
        <v>4305</v>
      </c>
      <c r="C931" s="152" t="s">
        <v>6042</v>
      </c>
      <c r="D931" s="153">
        <v>2019</v>
      </c>
    </row>
    <row r="932" spans="1:4" ht="30" x14ac:dyDescent="0.25">
      <c r="A932" s="150">
        <v>49904400</v>
      </c>
      <c r="B932" s="151" t="s">
        <v>4274</v>
      </c>
      <c r="C932" s="152" t="s">
        <v>5961</v>
      </c>
      <c r="D932" s="153">
        <v>2019</v>
      </c>
    </row>
    <row r="933" spans="1:4" x14ac:dyDescent="0.25">
      <c r="A933" s="150">
        <v>17215000</v>
      </c>
      <c r="B933" s="151" t="s">
        <v>3778</v>
      </c>
      <c r="C933" s="152" t="s">
        <v>4434</v>
      </c>
      <c r="D933" s="153">
        <v>2019</v>
      </c>
    </row>
    <row r="934" spans="1:4" ht="90" x14ac:dyDescent="0.25">
      <c r="A934" s="150">
        <v>17215100</v>
      </c>
      <c r="B934" s="151" t="s">
        <v>3778</v>
      </c>
      <c r="C934" s="152" t="s">
        <v>4747</v>
      </c>
      <c r="D934" s="153">
        <v>2019</v>
      </c>
    </row>
    <row r="935" spans="1:4" x14ac:dyDescent="0.25">
      <c r="A935" s="150">
        <v>45209000</v>
      </c>
      <c r="B935" s="151" t="s">
        <v>5758</v>
      </c>
      <c r="C935" s="152" t="s">
        <v>4434</v>
      </c>
      <c r="D935" s="153">
        <v>2019</v>
      </c>
    </row>
    <row r="936" spans="1:4" x14ac:dyDescent="0.25">
      <c r="A936" s="150">
        <v>51209000</v>
      </c>
      <c r="B936" s="151" t="s">
        <v>6008</v>
      </c>
      <c r="C936" s="152" t="s">
        <v>4434</v>
      </c>
      <c r="D936" s="153">
        <v>2019</v>
      </c>
    </row>
    <row r="937" spans="1:4" x14ac:dyDescent="0.25">
      <c r="A937" s="150">
        <v>13119000</v>
      </c>
      <c r="B937" s="151" t="s">
        <v>4580</v>
      </c>
      <c r="C937" s="152" t="s">
        <v>4434</v>
      </c>
      <c r="D937" s="153">
        <v>2019</v>
      </c>
    </row>
    <row r="938" spans="1:4" x14ac:dyDescent="0.25">
      <c r="A938" s="150">
        <v>43209000</v>
      </c>
      <c r="B938" s="151" t="s">
        <v>5628</v>
      </c>
      <c r="C938" s="152" t="s">
        <v>4434</v>
      </c>
      <c r="D938" s="153">
        <v>2019</v>
      </c>
    </row>
    <row r="939" spans="1:4" x14ac:dyDescent="0.25">
      <c r="A939" s="150">
        <v>21109000</v>
      </c>
      <c r="B939" s="151" t="s">
        <v>4948</v>
      </c>
      <c r="C939" s="152" t="s">
        <v>4434</v>
      </c>
      <c r="D939" s="153">
        <v>2019</v>
      </c>
    </row>
    <row r="940" spans="1:4" x14ac:dyDescent="0.25">
      <c r="A940" s="150">
        <v>15129000</v>
      </c>
      <c r="B940" s="151" t="s">
        <v>4681</v>
      </c>
      <c r="C940" s="152" t="s">
        <v>4434</v>
      </c>
      <c r="D940" s="153">
        <v>2019</v>
      </c>
    </row>
    <row r="941" spans="1:4" x14ac:dyDescent="0.25">
      <c r="A941" s="150">
        <v>47409000</v>
      </c>
      <c r="B941" s="151" t="s">
        <v>5868</v>
      </c>
      <c r="C941" s="152" t="s">
        <v>4434</v>
      </c>
      <c r="D941" s="153">
        <v>2019</v>
      </c>
    </row>
    <row r="942" spans="1:4" x14ac:dyDescent="0.25">
      <c r="A942" s="150">
        <v>25909000</v>
      </c>
      <c r="B942" s="151" t="s">
        <v>5088</v>
      </c>
      <c r="C942" s="152" t="s">
        <v>4434</v>
      </c>
      <c r="D942" s="153">
        <v>2019</v>
      </c>
    </row>
    <row r="943" spans="1:4" x14ac:dyDescent="0.25">
      <c r="A943" s="150">
        <v>49209000</v>
      </c>
      <c r="B943" s="151" t="s">
        <v>5913</v>
      </c>
      <c r="C943" s="152" t="s">
        <v>4434</v>
      </c>
      <c r="D943" s="153">
        <v>2019</v>
      </c>
    </row>
    <row r="944" spans="1:4" x14ac:dyDescent="0.25">
      <c r="A944" s="150">
        <v>17219000</v>
      </c>
      <c r="B944" s="151" t="s">
        <v>4750</v>
      </c>
      <c r="C944" s="152" t="s">
        <v>4434</v>
      </c>
      <c r="D944" s="153">
        <v>2019</v>
      </c>
    </row>
    <row r="945" spans="1:4" x14ac:dyDescent="0.25">
      <c r="A945" s="150">
        <v>27209000</v>
      </c>
      <c r="B945" s="151" t="s">
        <v>5139</v>
      </c>
      <c r="C945" s="152" t="s">
        <v>4434</v>
      </c>
      <c r="D945" s="153">
        <v>2019</v>
      </c>
    </row>
    <row r="946" spans="1:4" x14ac:dyDescent="0.25">
      <c r="A946" s="150">
        <v>39309000</v>
      </c>
      <c r="B946" s="151" t="s">
        <v>5521</v>
      </c>
      <c r="C946" s="152" t="s">
        <v>4434</v>
      </c>
      <c r="D946" s="153">
        <v>2019</v>
      </c>
    </row>
    <row r="947" spans="1:4" x14ac:dyDescent="0.25">
      <c r="A947" s="150">
        <v>47509000</v>
      </c>
      <c r="B947" s="151" t="s">
        <v>5903</v>
      </c>
      <c r="C947" s="152" t="s">
        <v>4434</v>
      </c>
      <c r="D947" s="153">
        <v>2019</v>
      </c>
    </row>
    <row r="948" spans="1:4" x14ac:dyDescent="0.25">
      <c r="A948" s="150">
        <v>43309000</v>
      </c>
      <c r="B948" s="151" t="s">
        <v>5645</v>
      </c>
      <c r="C948" s="152" t="s">
        <v>4434</v>
      </c>
      <c r="D948" s="153">
        <v>2019</v>
      </c>
    </row>
    <row r="949" spans="1:4" x14ac:dyDescent="0.25">
      <c r="A949" s="150">
        <v>13209000</v>
      </c>
      <c r="B949" s="151" t="s">
        <v>4624</v>
      </c>
      <c r="C949" s="152" t="s">
        <v>4434</v>
      </c>
      <c r="D949" s="153">
        <v>2019</v>
      </c>
    </row>
    <row r="950" spans="1:4" x14ac:dyDescent="0.25">
      <c r="A950" s="150">
        <v>33109000</v>
      </c>
      <c r="B950" s="151" t="s">
        <v>5378</v>
      </c>
      <c r="C950" s="152" t="s">
        <v>4434</v>
      </c>
      <c r="D950" s="153">
        <v>2019</v>
      </c>
    </row>
    <row r="951" spans="1:4" x14ac:dyDescent="0.25">
      <c r="A951" s="150">
        <v>35909000</v>
      </c>
      <c r="B951" s="151" t="s">
        <v>5470</v>
      </c>
      <c r="C951" s="152" t="s">
        <v>4434</v>
      </c>
      <c r="D951" s="153">
        <v>2019</v>
      </c>
    </row>
    <row r="952" spans="1:4" x14ac:dyDescent="0.25">
      <c r="A952" s="150">
        <v>51309000</v>
      </c>
      <c r="B952" s="151" t="s">
        <v>6021</v>
      </c>
      <c r="C952" s="152" t="s">
        <v>4434</v>
      </c>
      <c r="D952" s="153">
        <v>2019</v>
      </c>
    </row>
    <row r="953" spans="1:4" x14ac:dyDescent="0.25">
      <c r="A953" s="150">
        <v>29909000</v>
      </c>
      <c r="B953" s="151" t="s">
        <v>5328</v>
      </c>
      <c r="C953" s="152" t="s">
        <v>4434</v>
      </c>
      <c r="D953" s="153">
        <v>2019</v>
      </c>
    </row>
    <row r="954" spans="1:4" x14ac:dyDescent="0.25">
      <c r="A954" s="150">
        <v>29209000</v>
      </c>
      <c r="B954" s="151" t="s">
        <v>5314</v>
      </c>
      <c r="C954" s="152" t="s">
        <v>4434</v>
      </c>
      <c r="D954" s="153">
        <v>2019</v>
      </c>
    </row>
    <row r="955" spans="1:4" x14ac:dyDescent="0.25">
      <c r="A955" s="150">
        <v>29129000</v>
      </c>
      <c r="B955" s="151" t="s">
        <v>5270</v>
      </c>
      <c r="C955" s="152" t="s">
        <v>4434</v>
      </c>
      <c r="D955" s="153">
        <v>2019</v>
      </c>
    </row>
    <row r="956" spans="1:4" x14ac:dyDescent="0.25">
      <c r="A956" s="150">
        <v>31909000</v>
      </c>
      <c r="B956" s="151" t="s">
        <v>5356</v>
      </c>
      <c r="C956" s="152" t="s">
        <v>4434</v>
      </c>
      <c r="D956" s="153">
        <v>2019</v>
      </c>
    </row>
    <row r="957" spans="1:4" x14ac:dyDescent="0.25">
      <c r="A957" s="150">
        <v>43419000</v>
      </c>
      <c r="B957" s="151" t="s">
        <v>5683</v>
      </c>
      <c r="C957" s="152" t="s">
        <v>4434</v>
      </c>
      <c r="D957" s="153">
        <v>2019</v>
      </c>
    </row>
    <row r="958" spans="1:4" x14ac:dyDescent="0.25">
      <c r="A958" s="150">
        <v>49909000</v>
      </c>
      <c r="B958" s="151" t="s">
        <v>5976</v>
      </c>
      <c r="C958" s="152" t="s">
        <v>4434</v>
      </c>
      <c r="D958" s="153">
        <v>2019</v>
      </c>
    </row>
    <row r="959" spans="1:4" x14ac:dyDescent="0.25">
      <c r="A959" s="150">
        <v>23209000</v>
      </c>
      <c r="B959" s="151" t="s">
        <v>4970</v>
      </c>
      <c r="C959" s="152" t="s">
        <v>4434</v>
      </c>
      <c r="D959" s="153">
        <v>2019</v>
      </c>
    </row>
    <row r="960" spans="1:4" x14ac:dyDescent="0.25">
      <c r="A960" s="150">
        <v>19109000</v>
      </c>
      <c r="B960" s="151" t="s">
        <v>4841</v>
      </c>
      <c r="C960" s="152" t="s">
        <v>4434</v>
      </c>
      <c r="D960" s="153">
        <v>2019</v>
      </c>
    </row>
    <row r="961" spans="1:4" x14ac:dyDescent="0.25">
      <c r="A961" s="150">
        <v>19409000</v>
      </c>
      <c r="B961" s="151" t="s">
        <v>4924</v>
      </c>
      <c r="C961" s="152" t="s">
        <v>4434</v>
      </c>
      <c r="D961" s="153">
        <v>2019</v>
      </c>
    </row>
    <row r="962" spans="1:4" x14ac:dyDescent="0.25">
      <c r="A962" s="150">
        <v>11919000</v>
      </c>
      <c r="B962" s="151" t="s">
        <v>4521</v>
      </c>
      <c r="C962" s="152" t="s">
        <v>4434</v>
      </c>
      <c r="D962" s="153">
        <v>2019</v>
      </c>
    </row>
    <row r="963" spans="1:4" x14ac:dyDescent="0.25">
      <c r="A963" s="150">
        <v>53719000</v>
      </c>
      <c r="B963" s="151" t="s">
        <v>6351</v>
      </c>
      <c r="C963" s="152" t="s">
        <v>4434</v>
      </c>
      <c r="D963" s="153">
        <v>2019</v>
      </c>
    </row>
    <row r="964" spans="1:4" x14ac:dyDescent="0.25">
      <c r="A964" s="150">
        <v>15209000</v>
      </c>
      <c r="B964" s="151" t="s">
        <v>4702</v>
      </c>
      <c r="C964" s="152" t="s">
        <v>4434</v>
      </c>
      <c r="D964" s="153">
        <v>2019</v>
      </c>
    </row>
    <row r="965" spans="1:4" x14ac:dyDescent="0.25">
      <c r="A965" s="150">
        <v>27409000</v>
      </c>
      <c r="B965" s="151" t="s">
        <v>5178</v>
      </c>
      <c r="C965" s="152" t="s">
        <v>4434</v>
      </c>
      <c r="D965" s="153">
        <v>2019</v>
      </c>
    </row>
    <row r="966" spans="1:4" x14ac:dyDescent="0.25">
      <c r="A966" s="150">
        <v>27309000</v>
      </c>
      <c r="B966" s="151" t="s">
        <v>5160</v>
      </c>
      <c r="C966" s="152" t="s">
        <v>4434</v>
      </c>
      <c r="D966" s="153">
        <v>2019</v>
      </c>
    </row>
    <row r="967" spans="1:4" x14ac:dyDescent="0.25">
      <c r="A967" s="150">
        <v>51419000</v>
      </c>
      <c r="B967" s="151" t="s">
        <v>6064</v>
      </c>
      <c r="C967" s="152" t="s">
        <v>4434</v>
      </c>
      <c r="D967" s="153">
        <v>2019</v>
      </c>
    </row>
    <row r="968" spans="1:4" x14ac:dyDescent="0.25">
      <c r="A968" s="150">
        <v>53309000</v>
      </c>
      <c r="B968" s="151" t="s">
        <v>6264</v>
      </c>
      <c r="C968" s="152" t="s">
        <v>4434</v>
      </c>
      <c r="D968" s="153">
        <v>2019</v>
      </c>
    </row>
    <row r="969" spans="1:4" x14ac:dyDescent="0.25">
      <c r="A969" s="150">
        <v>43919000</v>
      </c>
      <c r="B969" s="151" t="s">
        <v>5744</v>
      </c>
      <c r="C969" s="152" t="s">
        <v>4434</v>
      </c>
      <c r="D969" s="153">
        <v>2019</v>
      </c>
    </row>
    <row r="970" spans="1:4" x14ac:dyDescent="0.25">
      <c r="A970" s="150">
        <v>39509000</v>
      </c>
      <c r="B970" s="151" t="s">
        <v>5543</v>
      </c>
      <c r="C970" s="152" t="s">
        <v>4434</v>
      </c>
      <c r="D970" s="153">
        <v>2019</v>
      </c>
    </row>
    <row r="971" spans="1:4" x14ac:dyDescent="0.25">
      <c r="A971" s="150">
        <v>39909000</v>
      </c>
      <c r="B971" s="151" t="s">
        <v>5569</v>
      </c>
      <c r="C971" s="152" t="s">
        <v>4434</v>
      </c>
      <c r="D971" s="153">
        <v>2019</v>
      </c>
    </row>
    <row r="972" spans="1:4" x14ac:dyDescent="0.25">
      <c r="A972" s="150">
        <v>19209000</v>
      </c>
      <c r="B972" s="151" t="s">
        <v>4859</v>
      </c>
      <c r="C972" s="152" t="s">
        <v>4434</v>
      </c>
      <c r="D972" s="153">
        <v>2019</v>
      </c>
    </row>
    <row r="973" spans="1:4" x14ac:dyDescent="0.25">
      <c r="A973" s="150">
        <v>51809000</v>
      </c>
      <c r="B973" s="151" t="s">
        <v>6132</v>
      </c>
      <c r="C973" s="152" t="s">
        <v>4434</v>
      </c>
      <c r="D973" s="153">
        <v>2019</v>
      </c>
    </row>
    <row r="974" spans="1:4" x14ac:dyDescent="0.25">
      <c r="A974" s="150">
        <v>25119000</v>
      </c>
      <c r="B974" s="151" t="s">
        <v>5017</v>
      </c>
      <c r="C974" s="152" t="s">
        <v>4434</v>
      </c>
      <c r="D974" s="153">
        <v>2019</v>
      </c>
    </row>
    <row r="975" spans="1:4" x14ac:dyDescent="0.25">
      <c r="A975" s="150">
        <v>51919000</v>
      </c>
      <c r="B975" s="151" t="s">
        <v>6193</v>
      </c>
      <c r="C975" s="152" t="s">
        <v>4434</v>
      </c>
      <c r="D975" s="153">
        <v>2019</v>
      </c>
    </row>
    <row r="976" spans="1:4" x14ac:dyDescent="0.25">
      <c r="A976" s="150">
        <v>33909000</v>
      </c>
      <c r="B976" s="151" t="s">
        <v>5422</v>
      </c>
      <c r="C976" s="152" t="s">
        <v>4434</v>
      </c>
      <c r="D976" s="153">
        <v>2019</v>
      </c>
    </row>
    <row r="977" spans="1:4" x14ac:dyDescent="0.25">
      <c r="A977" s="150">
        <v>53409000</v>
      </c>
      <c r="B977" s="151" t="s">
        <v>6277</v>
      </c>
      <c r="C977" s="152" t="s">
        <v>4434</v>
      </c>
      <c r="D977" s="153">
        <v>2019</v>
      </c>
    </row>
    <row r="978" spans="1:4" x14ac:dyDescent="0.25">
      <c r="A978" s="150">
        <v>21209000</v>
      </c>
      <c r="B978" s="151" t="s">
        <v>4958</v>
      </c>
      <c r="C978" s="152" t="s">
        <v>4434</v>
      </c>
      <c r="D978" s="153">
        <v>2019</v>
      </c>
    </row>
    <row r="979" spans="1:4" x14ac:dyDescent="0.25">
      <c r="A979" s="150">
        <v>41909000</v>
      </c>
      <c r="B979" s="151" t="s">
        <v>5617</v>
      </c>
      <c r="C979" s="152" t="s">
        <v>4434</v>
      </c>
      <c r="D979" s="153">
        <v>2019</v>
      </c>
    </row>
    <row r="980" spans="1:4" x14ac:dyDescent="0.25">
      <c r="A980" s="150">
        <v>41309000</v>
      </c>
      <c r="B980" s="151" t="s">
        <v>5596</v>
      </c>
      <c r="C980" s="152" t="s">
        <v>4434</v>
      </c>
      <c r="D980" s="153">
        <v>2019</v>
      </c>
    </row>
    <row r="981" spans="1:4" x14ac:dyDescent="0.25">
      <c r="A981" s="150">
        <v>19309000</v>
      </c>
      <c r="B981" s="151" t="s">
        <v>4886</v>
      </c>
      <c r="C981" s="152" t="s">
        <v>4434</v>
      </c>
      <c r="D981" s="153">
        <v>2019</v>
      </c>
    </row>
    <row r="982" spans="1:4" x14ac:dyDescent="0.25">
      <c r="A982" s="150">
        <v>25309000</v>
      </c>
      <c r="B982" s="151" t="s">
        <v>5059</v>
      </c>
      <c r="C982" s="152" t="s">
        <v>4434</v>
      </c>
      <c r="D982" s="153">
        <v>2019</v>
      </c>
    </row>
    <row r="983" spans="1:4" x14ac:dyDescent="0.25">
      <c r="A983" s="150">
        <v>51609000</v>
      </c>
      <c r="B983" s="151" t="s">
        <v>6100</v>
      </c>
      <c r="C983" s="152" t="s">
        <v>4434</v>
      </c>
      <c r="D983" s="153">
        <v>2019</v>
      </c>
    </row>
    <row r="984" spans="1:4" x14ac:dyDescent="0.25">
      <c r="A984" s="150">
        <v>53609000</v>
      </c>
      <c r="B984" s="151" t="s">
        <v>6313</v>
      </c>
      <c r="C984" s="152" t="s">
        <v>4434</v>
      </c>
      <c r="D984" s="153">
        <v>2019</v>
      </c>
    </row>
    <row r="985" spans="1:4" x14ac:dyDescent="0.25">
      <c r="A985" s="150">
        <v>49309000</v>
      </c>
      <c r="B985" s="151" t="s">
        <v>5942</v>
      </c>
      <c r="C985" s="152" t="s">
        <v>4434</v>
      </c>
      <c r="D985" s="153">
        <v>2019</v>
      </c>
    </row>
    <row r="986" spans="1:4" x14ac:dyDescent="0.25">
      <c r="A986" s="150">
        <v>51709000</v>
      </c>
      <c r="B986" s="151" t="s">
        <v>6116</v>
      </c>
      <c r="C986" s="152" t="s">
        <v>4434</v>
      </c>
      <c r="D986" s="153">
        <v>2019</v>
      </c>
    </row>
    <row r="987" spans="1:4" ht="45" x14ac:dyDescent="0.25">
      <c r="A987" s="150">
        <v>51902300</v>
      </c>
      <c r="B987" s="151" t="s">
        <v>6154</v>
      </c>
      <c r="C987" s="152" t="s">
        <v>6155</v>
      </c>
      <c r="D987" s="153">
        <v>2019</v>
      </c>
    </row>
    <row r="988" spans="1:4" ht="60" x14ac:dyDescent="0.25">
      <c r="A988" s="150">
        <v>49304200</v>
      </c>
      <c r="B988" s="151" t="s">
        <v>4262</v>
      </c>
      <c r="C988" s="152" t="s">
        <v>5936</v>
      </c>
      <c r="D988" s="153">
        <v>2019</v>
      </c>
    </row>
    <row r="989" spans="1:4" x14ac:dyDescent="0.25">
      <c r="A989" s="150">
        <v>51406000</v>
      </c>
      <c r="B989" s="151" t="s">
        <v>6049</v>
      </c>
      <c r="C989" s="152" t="s">
        <v>4434</v>
      </c>
      <c r="D989" s="153">
        <v>2019</v>
      </c>
    </row>
    <row r="990" spans="1:4" x14ac:dyDescent="0.25">
      <c r="A990" s="150">
        <v>51703000</v>
      </c>
      <c r="B990" s="151" t="s">
        <v>6110</v>
      </c>
      <c r="C990" s="152" t="s">
        <v>4434</v>
      </c>
      <c r="D990" s="153">
        <v>2019</v>
      </c>
    </row>
    <row r="991" spans="1:4" ht="45" x14ac:dyDescent="0.25">
      <c r="A991" s="150">
        <v>51406100</v>
      </c>
      <c r="B991" s="151" t="s">
        <v>4307</v>
      </c>
      <c r="C991" s="152" t="s">
        <v>6050</v>
      </c>
      <c r="D991" s="153">
        <v>2019</v>
      </c>
    </row>
    <row r="992" spans="1:4" ht="30" x14ac:dyDescent="0.25">
      <c r="A992" s="150">
        <v>51703100</v>
      </c>
      <c r="B992" s="151" t="s">
        <v>4327</v>
      </c>
      <c r="C992" s="152" t="s">
        <v>6111</v>
      </c>
      <c r="D992" s="153">
        <v>2019</v>
      </c>
    </row>
    <row r="993" spans="1:4" ht="60" x14ac:dyDescent="0.25">
      <c r="A993" s="150">
        <v>41901200</v>
      </c>
      <c r="B993" s="151" t="s">
        <v>4161</v>
      </c>
      <c r="C993" s="152" t="s">
        <v>5609</v>
      </c>
      <c r="D993" s="153">
        <v>2019</v>
      </c>
    </row>
    <row r="994" spans="1:4" x14ac:dyDescent="0.25">
      <c r="A994" s="150">
        <v>41901000</v>
      </c>
      <c r="B994" s="151" t="s">
        <v>5607</v>
      </c>
      <c r="C994" s="152" t="s">
        <v>4434</v>
      </c>
      <c r="D994" s="153">
        <v>2019</v>
      </c>
    </row>
    <row r="995" spans="1:4" x14ac:dyDescent="0.25">
      <c r="A995" s="150">
        <v>51407000</v>
      </c>
      <c r="B995" s="151" t="s">
        <v>6052</v>
      </c>
      <c r="C995" s="152" t="s">
        <v>4434</v>
      </c>
      <c r="D995" s="153">
        <v>2019</v>
      </c>
    </row>
    <row r="996" spans="1:4" ht="45" x14ac:dyDescent="0.25">
      <c r="A996" s="150">
        <v>51919500</v>
      </c>
      <c r="B996" s="151" t="s">
        <v>6201</v>
      </c>
      <c r="C996" s="152" t="s">
        <v>6202</v>
      </c>
      <c r="D996" s="153">
        <v>2019</v>
      </c>
    </row>
    <row r="997" spans="1:4" ht="30" x14ac:dyDescent="0.25">
      <c r="A997" s="150">
        <v>51407200</v>
      </c>
      <c r="B997" s="151" t="s">
        <v>6054</v>
      </c>
      <c r="C997" s="152" t="s">
        <v>6055</v>
      </c>
      <c r="D997" s="153">
        <v>2019</v>
      </c>
    </row>
    <row r="998" spans="1:4" ht="30" x14ac:dyDescent="0.25">
      <c r="A998" s="150">
        <v>19102902</v>
      </c>
      <c r="B998" s="151" t="s">
        <v>3823</v>
      </c>
      <c r="C998" s="152" t="s">
        <v>4829</v>
      </c>
      <c r="D998" s="153">
        <v>2019</v>
      </c>
    </row>
    <row r="999" spans="1:4" x14ac:dyDescent="0.25">
      <c r="A999" s="150">
        <v>39403000</v>
      </c>
      <c r="B999" s="151" t="s">
        <v>5537</v>
      </c>
      <c r="C999" s="152" t="s">
        <v>4434</v>
      </c>
      <c r="D999" s="153">
        <v>2019</v>
      </c>
    </row>
    <row r="1000" spans="1:4" ht="75" x14ac:dyDescent="0.25">
      <c r="A1000" s="150">
        <v>39403100</v>
      </c>
      <c r="B1000" s="151" t="s">
        <v>5537</v>
      </c>
      <c r="C1000" s="152" t="s">
        <v>5538</v>
      </c>
      <c r="D1000" s="153">
        <v>2019</v>
      </c>
    </row>
    <row r="1001" spans="1:4" x14ac:dyDescent="0.25">
      <c r="A1001" s="150">
        <v>39302000</v>
      </c>
      <c r="B1001" s="151" t="s">
        <v>5517</v>
      </c>
      <c r="C1001" s="152" t="s">
        <v>4434</v>
      </c>
      <c r="D1001" s="153">
        <v>2019</v>
      </c>
    </row>
    <row r="1002" spans="1:4" ht="30" x14ac:dyDescent="0.25">
      <c r="A1002" s="150">
        <v>39302100</v>
      </c>
      <c r="B1002" s="151" t="s">
        <v>5517</v>
      </c>
      <c r="C1002" s="152" t="s">
        <v>5518</v>
      </c>
      <c r="D1002" s="153">
        <v>2019</v>
      </c>
    </row>
    <row r="1003" spans="1:4" x14ac:dyDescent="0.25">
      <c r="A1003" s="150">
        <v>53300000</v>
      </c>
      <c r="B1003" s="151" t="s">
        <v>6245</v>
      </c>
      <c r="C1003" s="152" t="s">
        <v>4434</v>
      </c>
      <c r="D1003" s="153">
        <v>2019</v>
      </c>
    </row>
    <row r="1004" spans="1:4" x14ac:dyDescent="0.25">
      <c r="A1004" s="150">
        <v>53309900</v>
      </c>
      <c r="B1004" s="151" t="s">
        <v>6265</v>
      </c>
      <c r="C1004" s="152" t="s">
        <v>6266</v>
      </c>
      <c r="D1004" s="153">
        <v>2019</v>
      </c>
    </row>
    <row r="1005" spans="1:4" ht="45" x14ac:dyDescent="0.25">
      <c r="A1005" s="150">
        <v>49305100</v>
      </c>
      <c r="B1005" s="151" t="s">
        <v>4264</v>
      </c>
      <c r="C1005" s="152" t="s">
        <v>5939</v>
      </c>
      <c r="D1005" s="153">
        <v>2019</v>
      </c>
    </row>
    <row r="1006" spans="1:4" x14ac:dyDescent="0.25">
      <c r="A1006" s="150">
        <v>53502200</v>
      </c>
      <c r="B1006" s="151" t="s">
        <v>6288</v>
      </c>
      <c r="C1006" s="152" t="s">
        <v>6289</v>
      </c>
      <c r="D1006" s="153">
        <v>2019</v>
      </c>
    </row>
    <row r="1007" spans="1:4" ht="30" x14ac:dyDescent="0.25">
      <c r="A1007" s="150">
        <v>49305200</v>
      </c>
      <c r="B1007" s="151" t="s">
        <v>4265</v>
      </c>
      <c r="C1007" s="152" t="s">
        <v>5940</v>
      </c>
      <c r="D1007" s="153">
        <v>2019</v>
      </c>
    </row>
    <row r="1008" spans="1:4" x14ac:dyDescent="0.25">
      <c r="A1008" s="150">
        <v>51408000</v>
      </c>
      <c r="B1008" s="151" t="s">
        <v>4310</v>
      </c>
      <c r="C1008" s="152" t="s">
        <v>4434</v>
      </c>
      <c r="D1008" s="153">
        <v>2019</v>
      </c>
    </row>
    <row r="1009" spans="1:4" ht="30" x14ac:dyDescent="0.25">
      <c r="A1009" s="150">
        <v>51408100</v>
      </c>
      <c r="B1009" s="151" t="s">
        <v>4310</v>
      </c>
      <c r="C1009" s="152" t="s">
        <v>6056</v>
      </c>
      <c r="D1009" s="153">
        <v>2019</v>
      </c>
    </row>
    <row r="1010" spans="1:4" ht="60" x14ac:dyDescent="0.25">
      <c r="A1010" s="150">
        <v>25401300</v>
      </c>
      <c r="B1010" s="151" t="s">
        <v>3950</v>
      </c>
      <c r="C1010" s="152" t="s">
        <v>5067</v>
      </c>
      <c r="D1010" s="153">
        <v>2019</v>
      </c>
    </row>
    <row r="1011" spans="1:4" ht="45" x14ac:dyDescent="0.25">
      <c r="A1011" s="150">
        <v>27204100</v>
      </c>
      <c r="B1011" s="151" t="s">
        <v>5131</v>
      </c>
      <c r="C1011" s="152" t="s">
        <v>5132</v>
      </c>
      <c r="D1011" s="153">
        <v>2019</v>
      </c>
    </row>
    <row r="1012" spans="1:4" ht="45" x14ac:dyDescent="0.25">
      <c r="A1012" s="150">
        <v>29112902</v>
      </c>
      <c r="B1012" s="151" t="s">
        <v>4033</v>
      </c>
      <c r="C1012" s="152" t="s">
        <v>5227</v>
      </c>
      <c r="D1012" s="153">
        <v>2019</v>
      </c>
    </row>
    <row r="1013" spans="1:4" ht="45" x14ac:dyDescent="0.25">
      <c r="A1013" s="150">
        <v>49906300</v>
      </c>
      <c r="B1013" s="151" t="s">
        <v>4279</v>
      </c>
      <c r="C1013" s="152" t="s">
        <v>5970</v>
      </c>
      <c r="D1013" s="153">
        <v>2019</v>
      </c>
    </row>
    <row r="1014" spans="1:4" ht="30" x14ac:dyDescent="0.25">
      <c r="A1014" s="150">
        <v>27204200</v>
      </c>
      <c r="B1014" s="151" t="s">
        <v>5135</v>
      </c>
      <c r="C1014" s="152" t="s">
        <v>5136</v>
      </c>
      <c r="D1014" s="153">
        <v>2019</v>
      </c>
    </row>
    <row r="1015" spans="1:4" x14ac:dyDescent="0.25">
      <c r="A1015" s="150">
        <v>27204000</v>
      </c>
      <c r="B1015" s="151" t="s">
        <v>5130</v>
      </c>
      <c r="C1015" s="152" t="s">
        <v>4434</v>
      </c>
      <c r="D1015" s="153">
        <v>2019</v>
      </c>
    </row>
    <row r="1016" spans="1:4" ht="75" x14ac:dyDescent="0.25">
      <c r="A1016" s="150">
        <v>39901101</v>
      </c>
      <c r="B1016" s="151" t="s">
        <v>4145</v>
      </c>
      <c r="C1016" s="152" t="s">
        <v>5560</v>
      </c>
      <c r="D1016" s="153">
        <v>2019</v>
      </c>
    </row>
    <row r="1017" spans="1:4" ht="45" x14ac:dyDescent="0.25">
      <c r="A1017" s="150">
        <v>17219909</v>
      </c>
      <c r="B1017" s="151" t="s">
        <v>3788</v>
      </c>
      <c r="C1017" s="152" t="s">
        <v>4760</v>
      </c>
      <c r="D1017" s="153">
        <v>2019</v>
      </c>
    </row>
    <row r="1018" spans="1:4" ht="75" x14ac:dyDescent="0.25">
      <c r="A1018" s="150">
        <v>17302601</v>
      </c>
      <c r="B1018" s="151" t="s">
        <v>4791</v>
      </c>
      <c r="C1018" s="152" t="s">
        <v>4792</v>
      </c>
      <c r="D1018" s="153">
        <v>2019</v>
      </c>
    </row>
    <row r="1019" spans="1:4" x14ac:dyDescent="0.25">
      <c r="A1019" s="150">
        <v>11912000</v>
      </c>
      <c r="B1019" s="151" t="s">
        <v>3666</v>
      </c>
      <c r="C1019" s="152" t="s">
        <v>4434</v>
      </c>
      <c r="D1019" s="153">
        <v>2019</v>
      </c>
    </row>
    <row r="1020" spans="1:4" ht="60" x14ac:dyDescent="0.25">
      <c r="A1020" s="150">
        <v>11912100</v>
      </c>
      <c r="B1020" s="151" t="s">
        <v>3666</v>
      </c>
      <c r="C1020" s="152" t="s">
        <v>4508</v>
      </c>
      <c r="D1020" s="153">
        <v>2019</v>
      </c>
    </row>
    <row r="1021" spans="1:4" ht="60" x14ac:dyDescent="0.25">
      <c r="A1021" s="150">
        <v>29129901</v>
      </c>
      <c r="B1021" s="151" t="s">
        <v>4050</v>
      </c>
      <c r="C1021" s="152" t="s">
        <v>5240</v>
      </c>
      <c r="D1021" s="153">
        <v>2019</v>
      </c>
    </row>
    <row r="1022" spans="1:4" ht="165" x14ac:dyDescent="0.25">
      <c r="A1022" s="150">
        <v>15124400</v>
      </c>
      <c r="B1022" s="151" t="s">
        <v>3726</v>
      </c>
      <c r="C1022" s="152" t="s">
        <v>4671</v>
      </c>
      <c r="D1022" s="153">
        <v>2019</v>
      </c>
    </row>
    <row r="1023" spans="1:4" ht="45" x14ac:dyDescent="0.25">
      <c r="A1023" s="150">
        <v>29209901</v>
      </c>
      <c r="B1023" s="151" t="s">
        <v>4076</v>
      </c>
      <c r="C1023" s="152" t="s">
        <v>5318</v>
      </c>
      <c r="D1023" s="153">
        <v>2019</v>
      </c>
    </row>
    <row r="1024" spans="1:4" ht="30" x14ac:dyDescent="0.25">
      <c r="A1024" s="150">
        <v>29121700</v>
      </c>
      <c r="B1024" s="151" t="s">
        <v>4015</v>
      </c>
      <c r="C1024" s="152" t="s">
        <v>5253</v>
      </c>
      <c r="D1024" s="153">
        <v>2019</v>
      </c>
    </row>
    <row r="1025" spans="1:4" ht="60" x14ac:dyDescent="0.25">
      <c r="A1025" s="150">
        <v>19303902</v>
      </c>
      <c r="B1025" s="151" t="s">
        <v>4880</v>
      </c>
      <c r="C1025" s="152" t="s">
        <v>4881</v>
      </c>
      <c r="D1025" s="153">
        <v>2019</v>
      </c>
    </row>
    <row r="1026" spans="1:4" x14ac:dyDescent="0.25">
      <c r="A1026" s="150">
        <v>43414000</v>
      </c>
      <c r="B1026" s="151" t="s">
        <v>4178</v>
      </c>
      <c r="C1026" s="152" t="s">
        <v>4434</v>
      </c>
      <c r="D1026" s="153">
        <v>2019</v>
      </c>
    </row>
    <row r="1027" spans="1:4" ht="45" x14ac:dyDescent="0.25">
      <c r="A1027" s="150">
        <v>43414100</v>
      </c>
      <c r="B1027" s="151" t="s">
        <v>4178</v>
      </c>
      <c r="C1027" s="152" t="s">
        <v>5675</v>
      </c>
      <c r="D1027" s="153">
        <v>2019</v>
      </c>
    </row>
    <row r="1028" spans="1:4" x14ac:dyDescent="0.25">
      <c r="A1028" s="150">
        <v>27302000</v>
      </c>
      <c r="B1028" s="151" t="s">
        <v>5147</v>
      </c>
      <c r="C1028" s="152" t="s">
        <v>4434</v>
      </c>
      <c r="D1028" s="153">
        <v>2019</v>
      </c>
    </row>
    <row r="1029" spans="1:4" ht="45" x14ac:dyDescent="0.25">
      <c r="A1029" s="150">
        <v>27302300</v>
      </c>
      <c r="B1029" s="151" t="s">
        <v>5150</v>
      </c>
      <c r="C1029" s="152" t="s">
        <v>5151</v>
      </c>
      <c r="D1029" s="153">
        <v>2019</v>
      </c>
    </row>
    <row r="1030" spans="1:4" ht="30" x14ac:dyDescent="0.25">
      <c r="A1030" s="150">
        <v>17302901</v>
      </c>
      <c r="B1030" s="151" t="s">
        <v>3801</v>
      </c>
      <c r="C1030" s="152" t="s">
        <v>4800</v>
      </c>
      <c r="D1030" s="153">
        <v>2019</v>
      </c>
    </row>
    <row r="1031" spans="1:4" x14ac:dyDescent="0.25">
      <c r="A1031" s="150">
        <v>17216000</v>
      </c>
      <c r="B1031" s="151" t="s">
        <v>3779</v>
      </c>
      <c r="C1031" s="152" t="s">
        <v>4434</v>
      </c>
      <c r="D1031" s="153">
        <v>2019</v>
      </c>
    </row>
    <row r="1032" spans="1:4" ht="45" x14ac:dyDescent="0.25">
      <c r="A1032" s="150">
        <v>17216100</v>
      </c>
      <c r="B1032" s="151" t="s">
        <v>3779</v>
      </c>
      <c r="C1032" s="152" t="s">
        <v>4748</v>
      </c>
      <c r="D1032" s="153">
        <v>2019</v>
      </c>
    </row>
    <row r="1033" spans="1:4" ht="75" x14ac:dyDescent="0.25">
      <c r="A1033" s="150">
        <v>29203300</v>
      </c>
      <c r="B1033" s="151" t="s">
        <v>4060</v>
      </c>
      <c r="C1033" s="152" t="s">
        <v>5290</v>
      </c>
      <c r="D1033" s="153">
        <v>2019</v>
      </c>
    </row>
    <row r="1034" spans="1:4" ht="30" x14ac:dyDescent="0.25">
      <c r="A1034" s="150">
        <v>19405102</v>
      </c>
      <c r="B1034" s="151" t="s">
        <v>3866</v>
      </c>
      <c r="C1034" s="152" t="s">
        <v>4920</v>
      </c>
      <c r="D1034" s="153">
        <v>2019</v>
      </c>
    </row>
    <row r="1035" spans="1:4" ht="60" x14ac:dyDescent="0.25">
      <c r="A1035" s="150">
        <v>51801100</v>
      </c>
      <c r="B1035" s="151" t="s">
        <v>4332</v>
      </c>
      <c r="C1035" s="152" t="s">
        <v>6120</v>
      </c>
      <c r="D1035" s="153">
        <v>2019</v>
      </c>
    </row>
    <row r="1036" spans="1:4" x14ac:dyDescent="0.25">
      <c r="A1036" s="150">
        <v>19405000</v>
      </c>
      <c r="B1036" s="151" t="s">
        <v>4917</v>
      </c>
      <c r="C1036" s="152" t="s">
        <v>4434</v>
      </c>
      <c r="D1036" s="153">
        <v>2019</v>
      </c>
    </row>
    <row r="1037" spans="1:4" ht="45" x14ac:dyDescent="0.25">
      <c r="A1037" s="150">
        <v>19405100</v>
      </c>
      <c r="B1037" s="151" t="s">
        <v>4917</v>
      </c>
      <c r="C1037" s="152" t="s">
        <v>4918</v>
      </c>
      <c r="D1037" s="153">
        <v>2019</v>
      </c>
    </row>
    <row r="1038" spans="1:4" x14ac:dyDescent="0.25">
      <c r="A1038" s="150">
        <v>29115000</v>
      </c>
      <c r="B1038" s="151" t="s">
        <v>4044</v>
      </c>
      <c r="C1038" s="152" t="s">
        <v>4434</v>
      </c>
      <c r="D1038" s="153">
        <v>2019</v>
      </c>
    </row>
    <row r="1039" spans="1:4" ht="45" x14ac:dyDescent="0.25">
      <c r="A1039" s="150">
        <v>29115100</v>
      </c>
      <c r="B1039" s="151" t="s">
        <v>4044</v>
      </c>
      <c r="C1039" s="152" t="s">
        <v>5234</v>
      </c>
      <c r="D1039" s="153">
        <v>2019</v>
      </c>
    </row>
    <row r="1040" spans="1:4" x14ac:dyDescent="0.25">
      <c r="A1040" s="150">
        <v>29116000</v>
      </c>
      <c r="B1040" s="151" t="s">
        <v>4045</v>
      </c>
      <c r="C1040" s="152" t="s">
        <v>4434</v>
      </c>
      <c r="D1040" s="153">
        <v>2019</v>
      </c>
    </row>
    <row r="1041" spans="1:4" ht="45" x14ac:dyDescent="0.25">
      <c r="A1041" s="150">
        <v>29116100</v>
      </c>
      <c r="B1041" s="151" t="s">
        <v>4045</v>
      </c>
      <c r="C1041" s="152" t="s">
        <v>5235</v>
      </c>
      <c r="D1041" s="153">
        <v>2019</v>
      </c>
    </row>
    <row r="1042" spans="1:4" x14ac:dyDescent="0.25">
      <c r="A1042" s="150">
        <v>29117000</v>
      </c>
      <c r="B1042" s="152" t="s">
        <v>4046</v>
      </c>
      <c r="C1042" s="152" t="s">
        <v>4434</v>
      </c>
      <c r="D1042" s="153">
        <v>2019</v>
      </c>
    </row>
    <row r="1043" spans="1:4" ht="75" x14ac:dyDescent="0.25">
      <c r="A1043" s="150">
        <v>29117100</v>
      </c>
      <c r="B1043" s="151" t="s">
        <v>4046</v>
      </c>
      <c r="C1043" s="152" t="s">
        <v>5236</v>
      </c>
      <c r="D1043" s="153">
        <v>2019</v>
      </c>
    </row>
    <row r="1044" spans="1:4" ht="105" x14ac:dyDescent="0.25">
      <c r="A1044" s="150">
        <v>31113100</v>
      </c>
      <c r="B1044" s="151" t="s">
        <v>4086</v>
      </c>
      <c r="C1044" s="152" t="s">
        <v>5345</v>
      </c>
      <c r="D1044" s="153">
        <v>2019</v>
      </c>
    </row>
    <row r="1045" spans="1:4" x14ac:dyDescent="0.25">
      <c r="A1045" s="150">
        <v>31113000</v>
      </c>
      <c r="B1045" s="151" t="s">
        <v>5344</v>
      </c>
      <c r="C1045" s="152" t="s">
        <v>4434</v>
      </c>
      <c r="D1045" s="153">
        <v>2019</v>
      </c>
    </row>
    <row r="1046" spans="1:4" ht="45" x14ac:dyDescent="0.25">
      <c r="A1046" s="150">
        <v>25107200</v>
      </c>
      <c r="B1046" s="151" t="s">
        <v>3921</v>
      </c>
      <c r="C1046" s="152" t="s">
        <v>5002</v>
      </c>
      <c r="D1046" s="153">
        <v>2019</v>
      </c>
    </row>
    <row r="1047" spans="1:4" ht="60" x14ac:dyDescent="0.25">
      <c r="A1047" s="150">
        <v>29121800</v>
      </c>
      <c r="B1047" s="151" t="s">
        <v>4007</v>
      </c>
      <c r="C1047" s="152" t="s">
        <v>5254</v>
      </c>
      <c r="D1047" s="153">
        <v>2019</v>
      </c>
    </row>
    <row r="1048" spans="1:4" ht="75" x14ac:dyDescent="0.25">
      <c r="A1048" s="150">
        <v>19501100</v>
      </c>
      <c r="B1048" s="151" t="s">
        <v>4079</v>
      </c>
      <c r="C1048" s="152" t="s">
        <v>4932</v>
      </c>
      <c r="D1048" s="153">
        <v>2019</v>
      </c>
    </row>
    <row r="1049" spans="1:4" x14ac:dyDescent="0.25">
      <c r="A1049" s="150">
        <v>19500000</v>
      </c>
      <c r="B1049" s="151" t="s">
        <v>4931</v>
      </c>
      <c r="C1049" s="152" t="s">
        <v>4434</v>
      </c>
      <c r="D1049" s="153">
        <v>2019</v>
      </c>
    </row>
    <row r="1050" spans="1:4" x14ac:dyDescent="0.25">
      <c r="A1050" s="150">
        <v>19501000</v>
      </c>
      <c r="B1050" s="151" t="s">
        <v>4931</v>
      </c>
      <c r="C1050" s="152" t="s">
        <v>4434</v>
      </c>
      <c r="D1050" s="153">
        <v>2019</v>
      </c>
    </row>
    <row r="1051" spans="1:4" ht="45" x14ac:dyDescent="0.25">
      <c r="A1051" s="150">
        <v>19501200</v>
      </c>
      <c r="B1051" s="151" t="s">
        <v>4080</v>
      </c>
      <c r="C1051" s="152" t="s">
        <v>4933</v>
      </c>
      <c r="D1051" s="153">
        <v>2019</v>
      </c>
    </row>
    <row r="1052" spans="1:4" ht="75" x14ac:dyDescent="0.25">
      <c r="A1052" s="150">
        <v>29112200</v>
      </c>
      <c r="B1052" s="151" t="s">
        <v>4027</v>
      </c>
      <c r="C1052" s="152" t="s">
        <v>5216</v>
      </c>
      <c r="D1052" s="153">
        <v>2019</v>
      </c>
    </row>
    <row r="1053" spans="1:4" ht="45" x14ac:dyDescent="0.25">
      <c r="A1053" s="150">
        <v>31201200</v>
      </c>
      <c r="B1053" s="151" t="s">
        <v>4088</v>
      </c>
      <c r="C1053" s="152" t="s">
        <v>5350</v>
      </c>
      <c r="D1053" s="153">
        <v>2019</v>
      </c>
    </row>
    <row r="1054" spans="1:4" x14ac:dyDescent="0.25">
      <c r="A1054" s="150">
        <v>31200000</v>
      </c>
      <c r="B1054" s="151" t="s">
        <v>5347</v>
      </c>
      <c r="C1054" s="152" t="s">
        <v>4434</v>
      </c>
      <c r="D1054" s="153">
        <v>2019</v>
      </c>
    </row>
    <row r="1055" spans="1:4" ht="60" x14ac:dyDescent="0.25">
      <c r="A1055" s="150">
        <v>31201100</v>
      </c>
      <c r="B1055" s="151" t="s">
        <v>4087</v>
      </c>
      <c r="C1055" s="152" t="s">
        <v>5349</v>
      </c>
      <c r="D1055" s="153">
        <v>2019</v>
      </c>
    </row>
    <row r="1056" spans="1:4" x14ac:dyDescent="0.25">
      <c r="A1056" s="150">
        <v>31201000</v>
      </c>
      <c r="B1056" s="151" t="s">
        <v>5348</v>
      </c>
      <c r="C1056" s="152" t="s">
        <v>4434</v>
      </c>
      <c r="D1056" s="153">
        <v>2019</v>
      </c>
    </row>
    <row r="1057" spans="1:4" x14ac:dyDescent="0.25">
      <c r="A1057" s="150">
        <v>43919900</v>
      </c>
      <c r="B1057" s="151" t="s">
        <v>5745</v>
      </c>
      <c r="C1057" s="152" t="s">
        <v>5746</v>
      </c>
      <c r="D1057" s="153">
        <v>2019</v>
      </c>
    </row>
    <row r="1058" spans="1:4" x14ac:dyDescent="0.25">
      <c r="A1058" s="150">
        <v>43906000</v>
      </c>
      <c r="B1058" s="151" t="s">
        <v>4192</v>
      </c>
      <c r="C1058" s="152" t="s">
        <v>4434</v>
      </c>
      <c r="D1058" s="153">
        <v>2019</v>
      </c>
    </row>
    <row r="1059" spans="1:4" ht="75" x14ac:dyDescent="0.25">
      <c r="A1059" s="150">
        <v>43906100</v>
      </c>
      <c r="B1059" s="151" t="s">
        <v>4192</v>
      </c>
      <c r="C1059" s="152" t="s">
        <v>5738</v>
      </c>
      <c r="D1059" s="153">
        <v>2019</v>
      </c>
    </row>
    <row r="1060" spans="1:4" x14ac:dyDescent="0.25">
      <c r="A1060" s="150">
        <v>43907000</v>
      </c>
      <c r="B1060" s="151" t="s">
        <v>5739</v>
      </c>
      <c r="C1060" s="152" t="s">
        <v>4434</v>
      </c>
      <c r="D1060" s="153">
        <v>2019</v>
      </c>
    </row>
    <row r="1061" spans="1:4" ht="60" x14ac:dyDescent="0.25">
      <c r="A1061" s="150">
        <v>43907100</v>
      </c>
      <c r="B1061" s="151" t="s">
        <v>5739</v>
      </c>
      <c r="C1061" s="152" t="s">
        <v>5740</v>
      </c>
      <c r="D1061" s="153">
        <v>2019</v>
      </c>
    </row>
    <row r="1062" spans="1:4" ht="60" x14ac:dyDescent="0.25">
      <c r="A1062" s="150">
        <v>13119906</v>
      </c>
      <c r="B1062" s="151" t="s">
        <v>4591</v>
      </c>
      <c r="C1062" s="152" t="s">
        <v>4592</v>
      </c>
      <c r="D1062" s="153">
        <v>2019</v>
      </c>
    </row>
    <row r="1063" spans="1:4" ht="90" x14ac:dyDescent="0.25">
      <c r="A1063" s="150">
        <v>47207300</v>
      </c>
      <c r="B1063" s="151" t="s">
        <v>4218</v>
      </c>
      <c r="C1063" s="152" t="s">
        <v>5813</v>
      </c>
      <c r="D1063" s="153">
        <v>2019</v>
      </c>
    </row>
    <row r="1064" spans="1:4" x14ac:dyDescent="0.25">
      <c r="A1064" s="150">
        <v>15203000</v>
      </c>
      <c r="B1064" s="151" t="s">
        <v>3745</v>
      </c>
      <c r="C1064" s="152" t="s">
        <v>4434</v>
      </c>
      <c r="D1064" s="153">
        <v>2019</v>
      </c>
    </row>
    <row r="1065" spans="1:4" ht="90" x14ac:dyDescent="0.25">
      <c r="A1065" s="150">
        <v>15203100</v>
      </c>
      <c r="B1065" s="151" t="s">
        <v>3745</v>
      </c>
      <c r="C1065" s="152" t="s">
        <v>4696</v>
      </c>
      <c r="D1065" s="153">
        <v>2019</v>
      </c>
    </row>
    <row r="1066" spans="1:4" x14ac:dyDescent="0.25">
      <c r="A1066" s="150">
        <v>11300000</v>
      </c>
      <c r="B1066" s="151" t="s">
        <v>4450</v>
      </c>
      <c r="C1066" s="152" t="s">
        <v>4434</v>
      </c>
      <c r="D1066" s="153">
        <v>2019</v>
      </c>
    </row>
    <row r="1067" spans="1:4" ht="60" x14ac:dyDescent="0.25">
      <c r="A1067" s="150">
        <v>51908300</v>
      </c>
      <c r="B1067" s="151" t="s">
        <v>4342</v>
      </c>
      <c r="C1067" s="152" t="s">
        <v>6174</v>
      </c>
      <c r="D1067" s="153">
        <v>2019</v>
      </c>
    </row>
    <row r="1068" spans="1:4" ht="45" x14ac:dyDescent="0.25">
      <c r="A1068" s="150">
        <v>29205700</v>
      </c>
      <c r="B1068" s="151" t="s">
        <v>4069</v>
      </c>
      <c r="C1068" s="152" t="s">
        <v>5308</v>
      </c>
      <c r="D1068" s="153">
        <v>2019</v>
      </c>
    </row>
    <row r="1069" spans="1:4" ht="75" x14ac:dyDescent="0.25">
      <c r="A1069" s="150">
        <v>29209905</v>
      </c>
      <c r="B1069" s="151" t="s">
        <v>4077</v>
      </c>
      <c r="C1069" s="152" t="s">
        <v>5319</v>
      </c>
      <c r="D1069" s="153">
        <v>2019</v>
      </c>
    </row>
    <row r="1070" spans="1:4" ht="45" x14ac:dyDescent="0.25">
      <c r="A1070" s="150">
        <v>29124100</v>
      </c>
      <c r="B1070" s="151" t="s">
        <v>5262</v>
      </c>
      <c r="C1070" s="152" t="s">
        <v>5263</v>
      </c>
      <c r="D1070" s="153">
        <v>2019</v>
      </c>
    </row>
    <row r="1071" spans="1:4" x14ac:dyDescent="0.25">
      <c r="A1071" s="150">
        <v>29208000</v>
      </c>
      <c r="B1071" s="151" t="s">
        <v>4072</v>
      </c>
      <c r="C1071" s="152" t="s">
        <v>4434</v>
      </c>
      <c r="D1071" s="153">
        <v>2019</v>
      </c>
    </row>
    <row r="1072" spans="1:4" ht="120" x14ac:dyDescent="0.25">
      <c r="A1072" s="150">
        <v>29208100</v>
      </c>
      <c r="B1072" s="151" t="s">
        <v>4072</v>
      </c>
      <c r="C1072" s="152" t="s">
        <v>5313</v>
      </c>
      <c r="D1072" s="153">
        <v>2019</v>
      </c>
    </row>
    <row r="1073" spans="1:4" x14ac:dyDescent="0.25">
      <c r="A1073" s="150">
        <v>29104000</v>
      </c>
      <c r="B1073" s="151" t="s">
        <v>4002</v>
      </c>
      <c r="C1073" s="152" t="s">
        <v>4434</v>
      </c>
      <c r="D1073" s="153">
        <v>2019</v>
      </c>
    </row>
    <row r="1074" spans="1:4" ht="75" x14ac:dyDescent="0.25">
      <c r="A1074" s="150">
        <v>29104100</v>
      </c>
      <c r="B1074" s="151" t="s">
        <v>4002</v>
      </c>
      <c r="C1074" s="152" t="s">
        <v>5190</v>
      </c>
      <c r="D1074" s="153">
        <v>2019</v>
      </c>
    </row>
    <row r="1075" spans="1:4" ht="60" x14ac:dyDescent="0.25">
      <c r="A1075" s="150">
        <v>29102200</v>
      </c>
      <c r="B1075" s="151" t="s">
        <v>3997</v>
      </c>
      <c r="C1075" s="152" t="s">
        <v>5185</v>
      </c>
      <c r="D1075" s="153">
        <v>2019</v>
      </c>
    </row>
    <row r="1076" spans="1:4" x14ac:dyDescent="0.25">
      <c r="A1076" s="150">
        <v>43415000</v>
      </c>
      <c r="B1076" s="151" t="s">
        <v>5676</v>
      </c>
      <c r="C1076" s="152" t="s">
        <v>4434</v>
      </c>
      <c r="D1076" s="153">
        <v>2019</v>
      </c>
    </row>
    <row r="1077" spans="1:4" ht="90" x14ac:dyDescent="0.25">
      <c r="A1077" s="150">
        <v>43415100</v>
      </c>
      <c r="B1077" s="151" t="s">
        <v>5676</v>
      </c>
      <c r="C1077" s="152" t="s">
        <v>5677</v>
      </c>
      <c r="D1077" s="153">
        <v>2019</v>
      </c>
    </row>
    <row r="1078" spans="1:4" ht="60" x14ac:dyDescent="0.25">
      <c r="A1078" s="150">
        <v>31113200</v>
      </c>
      <c r="B1078" s="151" t="s">
        <v>5338</v>
      </c>
      <c r="C1078" s="152" t="s">
        <v>5346</v>
      </c>
      <c r="D1078" s="153">
        <v>2019</v>
      </c>
    </row>
    <row r="1079" spans="1:4" ht="45" x14ac:dyDescent="0.25">
      <c r="A1079" s="150">
        <v>29102300</v>
      </c>
      <c r="B1079" s="151" t="s">
        <v>3998</v>
      </c>
      <c r="C1079" s="152" t="s">
        <v>5186</v>
      </c>
      <c r="D1079" s="153">
        <v>2019</v>
      </c>
    </row>
    <row r="1080" spans="1:4" ht="30" x14ac:dyDescent="0.25">
      <c r="A1080" s="150">
        <v>29124200</v>
      </c>
      <c r="B1080" s="151" t="s">
        <v>5264</v>
      </c>
      <c r="C1080" s="152" t="s">
        <v>5265</v>
      </c>
      <c r="D1080" s="153">
        <v>2019</v>
      </c>
    </row>
    <row r="1081" spans="1:4" ht="30" x14ac:dyDescent="0.25">
      <c r="A1081" s="150">
        <v>29129902</v>
      </c>
      <c r="B1081" s="151" t="s">
        <v>4051</v>
      </c>
      <c r="C1081" s="152" t="s">
        <v>5241</v>
      </c>
      <c r="D1081" s="153">
        <v>2019</v>
      </c>
    </row>
    <row r="1082" spans="1:4" ht="30" x14ac:dyDescent="0.25">
      <c r="A1082" s="150">
        <v>29209100</v>
      </c>
      <c r="B1082" s="151" t="s">
        <v>4073</v>
      </c>
      <c r="C1082" s="152" t="s">
        <v>5315</v>
      </c>
      <c r="D1082" s="153">
        <v>2019</v>
      </c>
    </row>
    <row r="1083" spans="1:4" x14ac:dyDescent="0.25">
      <c r="A1083" s="150">
        <v>47400000</v>
      </c>
      <c r="B1083" s="151" t="s">
        <v>5858</v>
      </c>
      <c r="C1083" s="152" t="s">
        <v>4434</v>
      </c>
      <c r="D1083" s="153">
        <v>2019</v>
      </c>
    </row>
    <row r="1084" spans="1:4" x14ac:dyDescent="0.25">
      <c r="A1084" s="150">
        <v>25900000</v>
      </c>
      <c r="B1084" s="151" t="s">
        <v>5072</v>
      </c>
      <c r="C1084" s="152" t="s">
        <v>4434</v>
      </c>
      <c r="D1084" s="153">
        <v>2019</v>
      </c>
    </row>
    <row r="1085" spans="1:4" x14ac:dyDescent="0.25">
      <c r="A1085" s="150">
        <v>35900000</v>
      </c>
      <c r="B1085" s="151" t="s">
        <v>5463</v>
      </c>
      <c r="C1085" s="152" t="s">
        <v>4434</v>
      </c>
      <c r="D1085" s="153">
        <v>2019</v>
      </c>
    </row>
    <row r="1086" spans="1:4" x14ac:dyDescent="0.25">
      <c r="A1086" s="150">
        <v>29900000</v>
      </c>
      <c r="B1086" s="151" t="s">
        <v>5324</v>
      </c>
      <c r="C1086" s="152" t="s">
        <v>4434</v>
      </c>
      <c r="D1086" s="153">
        <v>2019</v>
      </c>
    </row>
    <row r="1087" spans="1:4" x14ac:dyDescent="0.25">
      <c r="A1087" s="150">
        <v>31900000</v>
      </c>
      <c r="B1087" s="151" t="s">
        <v>5354</v>
      </c>
      <c r="C1087" s="152" t="s">
        <v>4434</v>
      </c>
      <c r="D1087" s="153">
        <v>2019</v>
      </c>
    </row>
    <row r="1088" spans="1:4" x14ac:dyDescent="0.25">
      <c r="A1088" s="150">
        <v>49900000</v>
      </c>
      <c r="B1088" s="151" t="s">
        <v>5947</v>
      </c>
      <c r="C1088" s="152" t="s">
        <v>4434</v>
      </c>
      <c r="D1088" s="153">
        <v>2019</v>
      </c>
    </row>
    <row r="1089" spans="1:4" x14ac:dyDescent="0.25">
      <c r="A1089" s="150">
        <v>11900000</v>
      </c>
      <c r="B1089" s="151" t="s">
        <v>4480</v>
      </c>
      <c r="C1089" s="152" t="s">
        <v>4434</v>
      </c>
      <c r="D1089" s="153">
        <v>2019</v>
      </c>
    </row>
    <row r="1090" spans="1:4" x14ac:dyDescent="0.25">
      <c r="A1090" s="150">
        <v>43900000</v>
      </c>
      <c r="B1090" s="151" t="s">
        <v>5726</v>
      </c>
      <c r="C1090" s="152" t="s">
        <v>4434</v>
      </c>
      <c r="D1090" s="153">
        <v>2019</v>
      </c>
    </row>
    <row r="1091" spans="1:4" x14ac:dyDescent="0.25">
      <c r="A1091" s="150">
        <v>39900000</v>
      </c>
      <c r="B1091" s="151" t="s">
        <v>5558</v>
      </c>
      <c r="C1091" s="152" t="s">
        <v>4434</v>
      </c>
      <c r="D1091" s="153">
        <v>2019</v>
      </c>
    </row>
    <row r="1092" spans="1:4" x14ac:dyDescent="0.25">
      <c r="A1092" s="150">
        <v>51900000</v>
      </c>
      <c r="B1092" s="151" t="s">
        <v>6144</v>
      </c>
      <c r="C1092" s="152" t="s">
        <v>4434</v>
      </c>
      <c r="D1092" s="153">
        <v>2019</v>
      </c>
    </row>
    <row r="1093" spans="1:4" x14ac:dyDescent="0.25">
      <c r="A1093" s="150">
        <v>33900000</v>
      </c>
      <c r="B1093" s="151" t="s">
        <v>5413</v>
      </c>
      <c r="C1093" s="152" t="s">
        <v>4434</v>
      </c>
      <c r="D1093" s="153">
        <v>2019</v>
      </c>
    </row>
    <row r="1094" spans="1:4" x14ac:dyDescent="0.25">
      <c r="A1094" s="150">
        <v>41900000</v>
      </c>
      <c r="B1094" s="151" t="s">
        <v>5606</v>
      </c>
      <c r="C1094" s="152" t="s">
        <v>4434</v>
      </c>
      <c r="D1094" s="153">
        <v>2019</v>
      </c>
    </row>
    <row r="1095" spans="1:4" x14ac:dyDescent="0.25">
      <c r="A1095" s="150">
        <v>25300000</v>
      </c>
      <c r="B1095" s="151" t="s">
        <v>5051</v>
      </c>
      <c r="C1095" s="152" t="s">
        <v>4434</v>
      </c>
      <c r="D1095" s="153">
        <v>2019</v>
      </c>
    </row>
    <row r="1096" spans="1:4" x14ac:dyDescent="0.25">
      <c r="A1096" s="150">
        <v>53600000</v>
      </c>
      <c r="B1096" s="151" t="s">
        <v>6291</v>
      </c>
      <c r="C1096" s="152" t="s">
        <v>4434</v>
      </c>
      <c r="D1096" s="153">
        <v>2019</v>
      </c>
    </row>
    <row r="1097" spans="1:4" ht="30" x14ac:dyDescent="0.25">
      <c r="A1097" s="150">
        <v>49305300</v>
      </c>
      <c r="B1097" s="151" t="s">
        <v>4266</v>
      </c>
      <c r="C1097" s="152" t="s">
        <v>5941</v>
      </c>
      <c r="D1097" s="153">
        <v>2019</v>
      </c>
    </row>
    <row r="1098" spans="1:4" x14ac:dyDescent="0.25">
      <c r="A1098" s="150">
        <v>51911000</v>
      </c>
      <c r="B1098" s="151" t="s">
        <v>6175</v>
      </c>
      <c r="C1098" s="152" t="s">
        <v>4434</v>
      </c>
      <c r="D1098" s="153">
        <v>2019</v>
      </c>
    </row>
    <row r="1099" spans="1:4" ht="30" x14ac:dyDescent="0.25">
      <c r="A1099" s="150">
        <v>51911100</v>
      </c>
      <c r="B1099" s="151" t="s">
        <v>6175</v>
      </c>
      <c r="C1099" s="152" t="s">
        <v>6176</v>
      </c>
      <c r="D1099" s="153">
        <v>2019</v>
      </c>
    </row>
    <row r="1100" spans="1:4" x14ac:dyDescent="0.25">
      <c r="A1100" s="150">
        <v>53706400</v>
      </c>
      <c r="B1100" s="151" t="s">
        <v>6334</v>
      </c>
      <c r="C1100" s="152" t="s">
        <v>6335</v>
      </c>
      <c r="D1100" s="153">
        <v>2019</v>
      </c>
    </row>
    <row r="1101" spans="1:4" x14ac:dyDescent="0.25">
      <c r="A1101" s="150">
        <v>47214000</v>
      </c>
      <c r="B1101" s="151" t="s">
        <v>5823</v>
      </c>
      <c r="C1101" s="152" t="s">
        <v>4434</v>
      </c>
      <c r="D1101" s="153">
        <v>2019</v>
      </c>
    </row>
    <row r="1102" spans="1:4" ht="60" x14ac:dyDescent="0.25">
      <c r="A1102" s="150">
        <v>47214100</v>
      </c>
      <c r="B1102" s="151" t="s">
        <v>4224</v>
      </c>
      <c r="C1102" s="152" t="s">
        <v>5824</v>
      </c>
      <c r="D1102" s="153">
        <v>2019</v>
      </c>
    </row>
    <row r="1103" spans="1:4" x14ac:dyDescent="0.25">
      <c r="A1103" s="150">
        <v>51912000</v>
      </c>
      <c r="B1103" s="151" t="s">
        <v>6177</v>
      </c>
      <c r="C1103" s="152" t="s">
        <v>4434</v>
      </c>
      <c r="D1103" s="153">
        <v>2019</v>
      </c>
    </row>
    <row r="1104" spans="1:4" ht="60" x14ac:dyDescent="0.25">
      <c r="A1104" s="150">
        <v>51912300</v>
      </c>
      <c r="B1104" s="151" t="s">
        <v>6181</v>
      </c>
      <c r="C1104" s="152" t="s">
        <v>6182</v>
      </c>
      <c r="D1104" s="153">
        <v>2019</v>
      </c>
    </row>
    <row r="1105" spans="1:4" ht="45" x14ac:dyDescent="0.25">
      <c r="A1105" s="150">
        <v>51919600</v>
      </c>
      <c r="B1105" s="151" t="s">
        <v>6211</v>
      </c>
      <c r="C1105" s="152" t="s">
        <v>6212</v>
      </c>
      <c r="D1105" s="153">
        <v>2019</v>
      </c>
    </row>
    <row r="1106" spans="1:4" ht="45" x14ac:dyDescent="0.25">
      <c r="A1106" s="150">
        <v>47214200</v>
      </c>
      <c r="B1106" s="151" t="s">
        <v>4225</v>
      </c>
      <c r="C1106" s="152" t="s">
        <v>5825</v>
      </c>
      <c r="D1106" s="153">
        <v>2019</v>
      </c>
    </row>
    <row r="1107" spans="1:4" x14ac:dyDescent="0.25">
      <c r="A1107" s="150">
        <v>23201000</v>
      </c>
      <c r="B1107" s="151" t="s">
        <v>3896</v>
      </c>
      <c r="C1107" s="152" t="s">
        <v>4434</v>
      </c>
      <c r="D1107" s="153">
        <v>2019</v>
      </c>
    </row>
    <row r="1108" spans="1:4" ht="60" x14ac:dyDescent="0.25">
      <c r="A1108" s="150">
        <v>23201100</v>
      </c>
      <c r="B1108" s="151" t="s">
        <v>3896</v>
      </c>
      <c r="C1108" s="152" t="s">
        <v>4969</v>
      </c>
      <c r="D1108" s="153">
        <v>2019</v>
      </c>
    </row>
    <row r="1109" spans="1:4" ht="75" x14ac:dyDescent="0.25">
      <c r="A1109" s="150">
        <v>29204300</v>
      </c>
      <c r="B1109" s="151" t="s">
        <v>5299</v>
      </c>
      <c r="C1109" s="152" t="s">
        <v>5300</v>
      </c>
      <c r="D1109" s="153">
        <v>2019</v>
      </c>
    </row>
    <row r="1110" spans="1:4" ht="30" x14ac:dyDescent="0.25">
      <c r="A1110" s="150">
        <v>19103103</v>
      </c>
      <c r="B1110" s="151" t="s">
        <v>3827</v>
      </c>
      <c r="C1110" s="152" t="s">
        <v>4836</v>
      </c>
      <c r="D1110" s="153">
        <v>2019</v>
      </c>
    </row>
    <row r="1111" spans="1:4" x14ac:dyDescent="0.25">
      <c r="A1111" s="150">
        <v>53602000</v>
      </c>
      <c r="B1111" s="151" t="s">
        <v>6294</v>
      </c>
      <c r="C1111" s="152" t="s">
        <v>4434</v>
      </c>
      <c r="D1111" s="153">
        <v>2019</v>
      </c>
    </row>
    <row r="1112" spans="1:4" ht="45" x14ac:dyDescent="0.25">
      <c r="A1112" s="150">
        <v>53602100</v>
      </c>
      <c r="B1112" s="151" t="s">
        <v>6294</v>
      </c>
      <c r="C1112" s="152" t="s">
        <v>6295</v>
      </c>
      <c r="D1112" s="153">
        <v>2019</v>
      </c>
    </row>
    <row r="1113" spans="1:4" x14ac:dyDescent="0.25">
      <c r="A1113" s="150">
        <v>33304000</v>
      </c>
      <c r="B1113" s="151" t="s">
        <v>5404</v>
      </c>
      <c r="C1113" s="152" t="s">
        <v>4434</v>
      </c>
      <c r="D1113" s="153">
        <v>2019</v>
      </c>
    </row>
    <row r="1114" spans="1:4" ht="30" x14ac:dyDescent="0.25">
      <c r="A1114" s="150">
        <v>33304100</v>
      </c>
      <c r="B1114" s="151" t="s">
        <v>5404</v>
      </c>
      <c r="C1114" s="152" t="s">
        <v>5405</v>
      </c>
      <c r="D1114" s="153">
        <v>2019</v>
      </c>
    </row>
    <row r="1115" spans="1:4" x14ac:dyDescent="0.25">
      <c r="A1115" s="150">
        <v>41202200</v>
      </c>
      <c r="B1115" s="151" t="s">
        <v>4149</v>
      </c>
      <c r="C1115" s="152" t="s">
        <v>5584</v>
      </c>
      <c r="D1115" s="153">
        <v>2019</v>
      </c>
    </row>
    <row r="1116" spans="1:4" x14ac:dyDescent="0.25">
      <c r="A1116" s="150">
        <v>53606000</v>
      </c>
      <c r="B1116" s="151" t="s">
        <v>6311</v>
      </c>
      <c r="C1116" s="152" t="s">
        <v>4434</v>
      </c>
      <c r="D1116" s="153">
        <v>2019</v>
      </c>
    </row>
    <row r="1117" spans="1:4" ht="75" x14ac:dyDescent="0.25">
      <c r="A1117" s="150">
        <v>53606100</v>
      </c>
      <c r="B1117" s="151" t="s">
        <v>6311</v>
      </c>
      <c r="C1117" s="152" t="s">
        <v>6312</v>
      </c>
      <c r="D1117" s="153">
        <v>2019</v>
      </c>
    </row>
    <row r="1118" spans="1:4" x14ac:dyDescent="0.25">
      <c r="A1118" s="150">
        <v>53305000</v>
      </c>
      <c r="B1118" s="151" t="s">
        <v>6257</v>
      </c>
      <c r="C1118" s="152" t="s">
        <v>4434</v>
      </c>
      <c r="D1118" s="153">
        <v>2019</v>
      </c>
    </row>
    <row r="1119" spans="1:4" ht="30" x14ac:dyDescent="0.25">
      <c r="A1119" s="150">
        <v>29209908</v>
      </c>
      <c r="B1119" s="151" t="s">
        <v>4175</v>
      </c>
      <c r="C1119" s="152" t="s">
        <v>5323</v>
      </c>
      <c r="D1119" s="153">
        <v>2019</v>
      </c>
    </row>
    <row r="1120" spans="1:4" ht="30" x14ac:dyDescent="0.25">
      <c r="A1120" s="150">
        <v>51406200</v>
      </c>
      <c r="B1120" s="151" t="s">
        <v>4308</v>
      </c>
      <c r="C1120" s="152" t="s">
        <v>6051</v>
      </c>
      <c r="D1120" s="153">
        <v>2019</v>
      </c>
    </row>
    <row r="1121" spans="1:4" ht="30" x14ac:dyDescent="0.25">
      <c r="A1121" s="150">
        <v>51703200</v>
      </c>
      <c r="B1121" s="151" t="s">
        <v>4328</v>
      </c>
      <c r="C1121" s="152" t="s">
        <v>6112</v>
      </c>
      <c r="D1121" s="153">
        <v>2019</v>
      </c>
    </row>
    <row r="1122" spans="1:4" ht="60" x14ac:dyDescent="0.25">
      <c r="A1122" s="150">
        <v>47207100</v>
      </c>
      <c r="B1122" s="151" t="s">
        <v>4217</v>
      </c>
      <c r="C1122" s="152" t="s">
        <v>5810</v>
      </c>
      <c r="D1122" s="153">
        <v>2019</v>
      </c>
    </row>
    <row r="1123" spans="1:4" x14ac:dyDescent="0.25">
      <c r="A1123" s="150">
        <v>43305000</v>
      </c>
      <c r="B1123" s="151" t="s">
        <v>4168</v>
      </c>
      <c r="C1123" s="152" t="s">
        <v>4434</v>
      </c>
      <c r="D1123" s="153">
        <v>2019</v>
      </c>
    </row>
    <row r="1124" spans="1:4" ht="60" x14ac:dyDescent="0.25">
      <c r="A1124" s="150">
        <v>43305100</v>
      </c>
      <c r="B1124" s="151" t="s">
        <v>4168</v>
      </c>
      <c r="C1124" s="152" t="s">
        <v>5642</v>
      </c>
      <c r="D1124" s="153">
        <v>2019</v>
      </c>
    </row>
    <row r="1125" spans="1:4" ht="75" x14ac:dyDescent="0.25">
      <c r="A1125" s="150">
        <v>29124300</v>
      </c>
      <c r="B1125" s="151" t="s">
        <v>5266</v>
      </c>
      <c r="C1125" s="152" t="s">
        <v>5267</v>
      </c>
      <c r="D1125" s="153">
        <v>2019</v>
      </c>
    </row>
    <row r="1126" spans="1:4" ht="60" x14ac:dyDescent="0.25">
      <c r="A1126" s="150">
        <v>29122100</v>
      </c>
      <c r="B1126" s="151" t="s">
        <v>4008</v>
      </c>
      <c r="C1126" s="152" t="s">
        <v>5255</v>
      </c>
      <c r="D1126" s="153">
        <v>2019</v>
      </c>
    </row>
    <row r="1127" spans="1:4" ht="45" x14ac:dyDescent="0.25">
      <c r="A1127" s="150">
        <v>15129904</v>
      </c>
      <c r="B1127" s="151" t="s">
        <v>4685</v>
      </c>
      <c r="C1127" s="152" t="s">
        <v>4686</v>
      </c>
      <c r="D1127" s="153">
        <v>2019</v>
      </c>
    </row>
    <row r="1128" spans="1:4" x14ac:dyDescent="0.25">
      <c r="A1128" s="150">
        <v>39500000</v>
      </c>
      <c r="B1128" s="151" t="s">
        <v>5539</v>
      </c>
      <c r="C1128" s="152" t="s">
        <v>4434</v>
      </c>
      <c r="D1128" s="153">
        <v>2019</v>
      </c>
    </row>
    <row r="1129" spans="1:4" ht="105" x14ac:dyDescent="0.25">
      <c r="A1129" s="150">
        <v>31112200</v>
      </c>
      <c r="B1129" s="151" t="s">
        <v>4146</v>
      </c>
      <c r="C1129" s="152" t="s">
        <v>5343</v>
      </c>
      <c r="D1129" s="153">
        <v>2019</v>
      </c>
    </row>
    <row r="1130" spans="1:4" x14ac:dyDescent="0.25">
      <c r="A1130" s="150">
        <v>39909900</v>
      </c>
      <c r="B1130" s="151" t="s">
        <v>5570</v>
      </c>
      <c r="C1130" s="152" t="s">
        <v>5571</v>
      </c>
      <c r="D1130" s="153">
        <v>2019</v>
      </c>
    </row>
    <row r="1131" spans="1:4" ht="75" x14ac:dyDescent="0.25">
      <c r="A1131" s="150">
        <v>13205200</v>
      </c>
      <c r="B1131" s="151" t="s">
        <v>3705</v>
      </c>
      <c r="C1131" s="152" t="s">
        <v>4612</v>
      </c>
      <c r="D1131" s="153">
        <v>2019</v>
      </c>
    </row>
    <row r="1132" spans="1:4" x14ac:dyDescent="0.25">
      <c r="A1132" s="150">
        <v>11917000</v>
      </c>
      <c r="B1132" s="151" t="s">
        <v>4515</v>
      </c>
      <c r="C1132" s="152" t="s">
        <v>4434</v>
      </c>
      <c r="D1132" s="153">
        <v>2019</v>
      </c>
    </row>
    <row r="1133" spans="1:4" ht="45" x14ac:dyDescent="0.25">
      <c r="A1133" s="150">
        <v>11917900</v>
      </c>
      <c r="B1133" s="151" t="s">
        <v>4518</v>
      </c>
      <c r="C1133" s="152" t="s">
        <v>4519</v>
      </c>
      <c r="D1133" s="153">
        <v>2019</v>
      </c>
    </row>
    <row r="1134" spans="1:4" x14ac:dyDescent="0.25">
      <c r="A1134" s="150">
        <v>37202000</v>
      </c>
      <c r="B1134" s="151" t="s">
        <v>5485</v>
      </c>
      <c r="C1134" s="152" t="s">
        <v>4434</v>
      </c>
      <c r="D1134" s="153">
        <v>2019</v>
      </c>
    </row>
    <row r="1135" spans="1:4" ht="30" x14ac:dyDescent="0.25">
      <c r="A1135" s="150">
        <v>37202100</v>
      </c>
      <c r="B1135" s="151" t="s">
        <v>5485</v>
      </c>
      <c r="C1135" s="152" t="s">
        <v>5486</v>
      </c>
      <c r="D1135" s="153">
        <v>2019</v>
      </c>
    </row>
    <row r="1136" spans="1:4" ht="60" x14ac:dyDescent="0.25">
      <c r="A1136" s="150">
        <v>37301200</v>
      </c>
      <c r="B1136" s="151" t="s">
        <v>4131</v>
      </c>
      <c r="C1136" s="152" t="s">
        <v>5490</v>
      </c>
      <c r="D1136" s="153">
        <v>2019</v>
      </c>
    </row>
    <row r="1137" spans="1:4" x14ac:dyDescent="0.25">
      <c r="A1137" s="150">
        <v>17217000</v>
      </c>
      <c r="B1137" s="151" t="s">
        <v>3780</v>
      </c>
      <c r="C1137" s="152" t="s">
        <v>4434</v>
      </c>
      <c r="D1137" s="153">
        <v>2019</v>
      </c>
    </row>
    <row r="1138" spans="1:4" ht="45" x14ac:dyDescent="0.25">
      <c r="A1138" s="150">
        <v>17217100</v>
      </c>
      <c r="B1138" s="151" t="s">
        <v>3780</v>
      </c>
      <c r="C1138" s="152" t="s">
        <v>4749</v>
      </c>
      <c r="D1138" s="153">
        <v>2019</v>
      </c>
    </row>
    <row r="1139" spans="1:4" ht="45" x14ac:dyDescent="0.25">
      <c r="A1139" s="150">
        <v>51809300</v>
      </c>
      <c r="B1139" s="151" t="s">
        <v>6136</v>
      </c>
      <c r="C1139" s="152" t="s">
        <v>6137</v>
      </c>
      <c r="D1139" s="153">
        <v>2019</v>
      </c>
    </row>
    <row r="1140" spans="1:4" x14ac:dyDescent="0.25">
      <c r="A1140" s="150">
        <v>29105000</v>
      </c>
      <c r="B1140" s="151" t="s">
        <v>4003</v>
      </c>
      <c r="C1140" s="152" t="s">
        <v>4434</v>
      </c>
      <c r="D1140" s="153">
        <v>2019</v>
      </c>
    </row>
    <row r="1141" spans="1:4" ht="60" x14ac:dyDescent="0.25">
      <c r="A1141" s="150">
        <v>29105100</v>
      </c>
      <c r="B1141" s="151" t="s">
        <v>4003</v>
      </c>
      <c r="C1141" s="152" t="s">
        <v>5191</v>
      </c>
      <c r="D1141" s="153">
        <v>2019</v>
      </c>
    </row>
    <row r="1142" spans="1:4" ht="45" x14ac:dyDescent="0.25">
      <c r="A1142" s="150">
        <v>31909500</v>
      </c>
      <c r="B1142" s="151" t="s">
        <v>5361</v>
      </c>
      <c r="C1142" s="152" t="s">
        <v>5362</v>
      </c>
      <c r="D1142" s="153">
        <v>2019</v>
      </c>
    </row>
    <row r="1143" spans="1:4" ht="45" x14ac:dyDescent="0.25">
      <c r="A1143" s="150">
        <v>29205200</v>
      </c>
      <c r="B1143" s="151" t="s">
        <v>4064</v>
      </c>
      <c r="C1143" s="152" t="s">
        <v>5303</v>
      </c>
      <c r="D1143" s="153">
        <v>2019</v>
      </c>
    </row>
    <row r="1144" spans="1:4" ht="45" x14ac:dyDescent="0.25">
      <c r="A1144" s="150">
        <v>25112600</v>
      </c>
      <c r="B1144" s="151" t="s">
        <v>3932</v>
      </c>
      <c r="C1144" s="152" t="s">
        <v>5016</v>
      </c>
      <c r="D1144" s="153">
        <v>2019</v>
      </c>
    </row>
    <row r="1145" spans="1:4" ht="30" x14ac:dyDescent="0.25">
      <c r="A1145" s="150">
        <v>31909700</v>
      </c>
      <c r="B1145" s="151" t="s">
        <v>4096</v>
      </c>
      <c r="C1145" s="152" t="s">
        <v>5365</v>
      </c>
      <c r="D1145" s="153">
        <v>2019</v>
      </c>
    </row>
    <row r="1146" spans="1:4" x14ac:dyDescent="0.25">
      <c r="A1146" s="150">
        <v>27402000</v>
      </c>
      <c r="B1146" s="151" t="s">
        <v>3993</v>
      </c>
      <c r="C1146" s="152" t="s">
        <v>4434</v>
      </c>
      <c r="D1146" s="153">
        <v>2019</v>
      </c>
    </row>
    <row r="1147" spans="1:4" ht="75" x14ac:dyDescent="0.25">
      <c r="A1147" s="150">
        <v>27402100</v>
      </c>
      <c r="B1147" s="151" t="s">
        <v>3993</v>
      </c>
      <c r="C1147" s="152" t="s">
        <v>5173</v>
      </c>
      <c r="D1147" s="153">
        <v>2019</v>
      </c>
    </row>
    <row r="1148" spans="1:4" x14ac:dyDescent="0.25">
      <c r="A1148" s="150">
        <v>51915000</v>
      </c>
      <c r="B1148" s="151" t="s">
        <v>6186</v>
      </c>
      <c r="C1148" s="152" t="s">
        <v>4434</v>
      </c>
      <c r="D1148" s="153">
        <v>2019</v>
      </c>
    </row>
    <row r="1149" spans="1:4" ht="45" x14ac:dyDescent="0.25">
      <c r="A1149" s="150">
        <v>51915100</v>
      </c>
      <c r="B1149" s="151" t="s">
        <v>6186</v>
      </c>
      <c r="C1149" s="152" t="s">
        <v>6187</v>
      </c>
      <c r="D1149" s="153">
        <v>2019</v>
      </c>
    </row>
    <row r="1150" spans="1:4" ht="30" x14ac:dyDescent="0.25">
      <c r="A1150" s="150">
        <v>17219907</v>
      </c>
      <c r="B1150" s="151" t="s">
        <v>3786</v>
      </c>
      <c r="C1150" s="152" t="s">
        <v>4758</v>
      </c>
      <c r="D1150" s="153">
        <v>2019</v>
      </c>
    </row>
    <row r="1151" spans="1:4" ht="30" x14ac:dyDescent="0.25">
      <c r="A1151" s="150">
        <v>17302908</v>
      </c>
      <c r="B1151" s="151" t="s">
        <v>3808</v>
      </c>
      <c r="C1151" s="152" t="s">
        <v>4807</v>
      </c>
      <c r="D1151" s="153">
        <v>2019</v>
      </c>
    </row>
    <row r="1152" spans="1:4" ht="30" x14ac:dyDescent="0.25">
      <c r="A1152" s="150">
        <v>29122904</v>
      </c>
      <c r="B1152" s="151" t="s">
        <v>4019</v>
      </c>
      <c r="C1152" s="152" t="s">
        <v>5207</v>
      </c>
      <c r="D1152" s="153">
        <v>2019</v>
      </c>
    </row>
    <row r="1153" spans="1:4" x14ac:dyDescent="0.25">
      <c r="A1153" s="150">
        <v>25105000</v>
      </c>
      <c r="B1153" s="151" t="s">
        <v>4986</v>
      </c>
      <c r="C1153" s="152" t="s">
        <v>4434</v>
      </c>
      <c r="D1153" s="153">
        <v>2019</v>
      </c>
    </row>
    <row r="1154" spans="1:4" x14ac:dyDescent="0.25">
      <c r="A1154" s="150">
        <v>19200000</v>
      </c>
      <c r="B1154" s="151" t="s">
        <v>4843</v>
      </c>
      <c r="C1154" s="152" t="s">
        <v>4434</v>
      </c>
      <c r="D1154" s="153">
        <v>2019</v>
      </c>
    </row>
    <row r="1155" spans="1:4" x14ac:dyDescent="0.25">
      <c r="A1155" s="150">
        <v>19209900</v>
      </c>
      <c r="B1155" s="151" t="s">
        <v>4860</v>
      </c>
      <c r="C1155" s="152" t="s">
        <v>4861</v>
      </c>
      <c r="D1155" s="153">
        <v>2019</v>
      </c>
    </row>
    <row r="1156" spans="1:4" ht="45" x14ac:dyDescent="0.25">
      <c r="A1156" s="150">
        <v>31202200</v>
      </c>
      <c r="B1156" s="151" t="s">
        <v>4090</v>
      </c>
      <c r="C1156" s="152" t="s">
        <v>5353</v>
      </c>
      <c r="D1156" s="153">
        <v>2019</v>
      </c>
    </row>
    <row r="1157" spans="1:4" ht="90" x14ac:dyDescent="0.25">
      <c r="A1157" s="150">
        <v>31202100</v>
      </c>
      <c r="B1157" s="151" t="s">
        <v>4089</v>
      </c>
      <c r="C1157" s="152" t="s">
        <v>5352</v>
      </c>
      <c r="D1157" s="153">
        <v>2019</v>
      </c>
    </row>
    <row r="1158" spans="1:4" x14ac:dyDescent="0.25">
      <c r="A1158" s="150">
        <v>31202000</v>
      </c>
      <c r="B1158" s="151" t="s">
        <v>5351</v>
      </c>
      <c r="C1158" s="152" t="s">
        <v>4434</v>
      </c>
      <c r="D1158" s="153">
        <v>2019</v>
      </c>
    </row>
    <row r="1159" spans="1:4" ht="45" x14ac:dyDescent="0.25">
      <c r="A1159" s="150">
        <v>29112300</v>
      </c>
      <c r="B1159" s="151" t="s">
        <v>4029</v>
      </c>
      <c r="C1159" s="152" t="s">
        <v>5218</v>
      </c>
      <c r="D1159" s="153">
        <v>2019</v>
      </c>
    </row>
    <row r="1160" spans="1:4" x14ac:dyDescent="0.25">
      <c r="A1160" s="150">
        <v>29107000</v>
      </c>
      <c r="B1160" s="151" t="s">
        <v>4024</v>
      </c>
      <c r="C1160" s="152" t="s">
        <v>4434</v>
      </c>
      <c r="D1160" s="153">
        <v>2019</v>
      </c>
    </row>
    <row r="1161" spans="1:4" ht="120" x14ac:dyDescent="0.25">
      <c r="A1161" s="150">
        <v>29107100</v>
      </c>
      <c r="B1161" s="151" t="s">
        <v>4024</v>
      </c>
      <c r="C1161" s="152" t="s">
        <v>5212</v>
      </c>
      <c r="D1161" s="153">
        <v>2019</v>
      </c>
    </row>
    <row r="1162" spans="1:4" x14ac:dyDescent="0.25">
      <c r="A1162" s="150">
        <v>29121000</v>
      </c>
      <c r="B1162" s="151" t="s">
        <v>5242</v>
      </c>
      <c r="C1162" s="152" t="s">
        <v>4434</v>
      </c>
      <c r="D1162" s="153">
        <v>2019</v>
      </c>
    </row>
    <row r="1163" spans="1:4" x14ac:dyDescent="0.25">
      <c r="A1163" s="150">
        <v>29122900</v>
      </c>
      <c r="B1163" s="151" t="s">
        <v>5260</v>
      </c>
      <c r="C1163" s="152" t="s">
        <v>5261</v>
      </c>
      <c r="D1163" s="153">
        <v>2019</v>
      </c>
    </row>
    <row r="1164" spans="1:4" ht="30" x14ac:dyDescent="0.25">
      <c r="A1164" s="150">
        <v>29122200</v>
      </c>
      <c r="B1164" s="151" t="s">
        <v>5256</v>
      </c>
      <c r="C1164" s="152" t="s">
        <v>5257</v>
      </c>
      <c r="D1164" s="153">
        <v>2019</v>
      </c>
    </row>
    <row r="1165" spans="1:4" ht="45" x14ac:dyDescent="0.25">
      <c r="A1165" s="150">
        <v>19201200</v>
      </c>
      <c r="B1165" s="151" t="s">
        <v>3833</v>
      </c>
      <c r="C1165" s="152" t="s">
        <v>4846</v>
      </c>
      <c r="D1165" s="153">
        <v>2019</v>
      </c>
    </row>
    <row r="1166" spans="1:4" ht="45" x14ac:dyDescent="0.25">
      <c r="A1166" s="150">
        <v>25105400</v>
      </c>
      <c r="B1166" s="151" t="s">
        <v>3911</v>
      </c>
      <c r="C1166" s="152" t="s">
        <v>4990</v>
      </c>
      <c r="D1166" s="153">
        <v>2019</v>
      </c>
    </row>
    <row r="1167" spans="1:4" ht="45" x14ac:dyDescent="0.25">
      <c r="A1167" s="150">
        <v>47207200</v>
      </c>
      <c r="B1167" s="151" t="s">
        <v>5811</v>
      </c>
      <c r="C1167" s="152" t="s">
        <v>5812</v>
      </c>
      <c r="D1167" s="153">
        <v>2019</v>
      </c>
    </row>
    <row r="1168" spans="1:4" ht="45" x14ac:dyDescent="0.25">
      <c r="A1168" s="150">
        <v>47215100</v>
      </c>
      <c r="B1168" s="151" t="s">
        <v>5827</v>
      </c>
      <c r="C1168" s="152" t="s">
        <v>5828</v>
      </c>
      <c r="D1168" s="153">
        <v>2019</v>
      </c>
    </row>
    <row r="1169" spans="1:4" x14ac:dyDescent="0.25">
      <c r="A1169" s="150">
        <v>47215000</v>
      </c>
      <c r="B1169" s="151" t="s">
        <v>5826</v>
      </c>
      <c r="C1169" s="152" t="s">
        <v>4434</v>
      </c>
      <c r="D1169" s="153">
        <v>2019</v>
      </c>
    </row>
    <row r="1170" spans="1:4" x14ac:dyDescent="0.25">
      <c r="A1170" s="150">
        <v>51800000</v>
      </c>
      <c r="B1170" s="151" t="s">
        <v>6118</v>
      </c>
      <c r="C1170" s="152" t="s">
        <v>4434</v>
      </c>
      <c r="D1170" s="153">
        <v>2019</v>
      </c>
    </row>
    <row r="1171" spans="1:4" x14ac:dyDescent="0.25">
      <c r="A1171" s="150">
        <v>51809900</v>
      </c>
      <c r="B1171" s="151" t="s">
        <v>6138</v>
      </c>
      <c r="C1171" s="152" t="s">
        <v>6139</v>
      </c>
      <c r="D1171" s="153">
        <v>2019</v>
      </c>
    </row>
    <row r="1172" spans="1:4" x14ac:dyDescent="0.25">
      <c r="A1172" s="150">
        <v>47216000</v>
      </c>
      <c r="B1172" s="151" t="s">
        <v>5835</v>
      </c>
      <c r="C1172" s="152" t="s">
        <v>4434</v>
      </c>
      <c r="D1172" s="153">
        <v>2019</v>
      </c>
    </row>
    <row r="1173" spans="1:4" ht="30" x14ac:dyDescent="0.25">
      <c r="A1173" s="150">
        <v>47216100</v>
      </c>
      <c r="B1173" s="151" t="s">
        <v>5835</v>
      </c>
      <c r="C1173" s="152" t="s">
        <v>5836</v>
      </c>
      <c r="D1173" s="153">
        <v>2019</v>
      </c>
    </row>
    <row r="1174" spans="1:4" ht="75" x14ac:dyDescent="0.25">
      <c r="A1174" s="150">
        <v>51419300</v>
      </c>
      <c r="B1174" s="151" t="s">
        <v>6067</v>
      </c>
      <c r="C1174" s="152" t="s">
        <v>6068</v>
      </c>
      <c r="D1174" s="153">
        <v>2019</v>
      </c>
    </row>
    <row r="1175" spans="1:4" ht="45" x14ac:dyDescent="0.25">
      <c r="A1175" s="150">
        <v>47215200</v>
      </c>
      <c r="B1175" s="151" t="s">
        <v>5829</v>
      </c>
      <c r="C1175" s="152" t="s">
        <v>5830</v>
      </c>
      <c r="D1175" s="153">
        <v>2019</v>
      </c>
    </row>
    <row r="1176" spans="1:4" x14ac:dyDescent="0.25">
      <c r="A1176" s="150">
        <v>29108000</v>
      </c>
      <c r="B1176" s="151" t="s">
        <v>4026</v>
      </c>
      <c r="C1176" s="152" t="s">
        <v>4434</v>
      </c>
      <c r="D1176" s="153">
        <v>2019</v>
      </c>
    </row>
    <row r="1177" spans="1:4" x14ac:dyDescent="0.25">
      <c r="A1177" s="150">
        <v>29108100</v>
      </c>
      <c r="B1177" s="151" t="s">
        <v>4026</v>
      </c>
      <c r="C1177" s="152" t="s">
        <v>5214</v>
      </c>
      <c r="D1177" s="153">
        <v>2019</v>
      </c>
    </row>
    <row r="1178" spans="1:4" ht="30" x14ac:dyDescent="0.25">
      <c r="A1178" s="150">
        <v>27304305</v>
      </c>
      <c r="B1178" s="151" t="s">
        <v>3987</v>
      </c>
      <c r="C1178" s="152" t="s">
        <v>5159</v>
      </c>
      <c r="D1178" s="153">
        <v>2019</v>
      </c>
    </row>
    <row r="1179" spans="1:4" ht="75" x14ac:dyDescent="0.25">
      <c r="A1179" s="150">
        <v>33305100</v>
      </c>
      <c r="B1179" s="151" t="s">
        <v>5407</v>
      </c>
      <c r="C1179" s="152" t="s">
        <v>5408</v>
      </c>
      <c r="D1179" s="153">
        <v>2019</v>
      </c>
    </row>
    <row r="1180" spans="1:4" ht="30" x14ac:dyDescent="0.25">
      <c r="A1180" s="150">
        <v>33302102</v>
      </c>
      <c r="B1180" s="151" t="s">
        <v>4112</v>
      </c>
      <c r="C1180" s="152" t="s">
        <v>5399</v>
      </c>
      <c r="D1180" s="153">
        <v>2019</v>
      </c>
    </row>
    <row r="1181" spans="1:4" x14ac:dyDescent="0.25">
      <c r="A1181" s="150">
        <v>33305000</v>
      </c>
      <c r="B1181" s="151" t="s">
        <v>5406</v>
      </c>
      <c r="C1181" s="152" t="s">
        <v>4434</v>
      </c>
      <c r="D1181" s="153">
        <v>2019</v>
      </c>
    </row>
    <row r="1182" spans="1:4" ht="45" x14ac:dyDescent="0.25">
      <c r="A1182" s="150">
        <v>25106500</v>
      </c>
      <c r="B1182" s="151" t="s">
        <v>3916</v>
      </c>
      <c r="C1182" s="152" t="s">
        <v>4996</v>
      </c>
      <c r="D1182" s="153">
        <v>2019</v>
      </c>
    </row>
    <row r="1183" spans="1:4" ht="75" x14ac:dyDescent="0.25">
      <c r="A1183" s="150">
        <v>19309400</v>
      </c>
      <c r="B1183" s="151" t="s">
        <v>3857</v>
      </c>
      <c r="C1183" s="152" t="s">
        <v>4893</v>
      </c>
      <c r="D1183" s="153">
        <v>2019</v>
      </c>
    </row>
    <row r="1184" spans="1:4" ht="75" x14ac:dyDescent="0.25">
      <c r="A1184" s="150">
        <v>43505100</v>
      </c>
      <c r="B1184" s="151" t="s">
        <v>5698</v>
      </c>
      <c r="C1184" s="152" t="s">
        <v>5699</v>
      </c>
      <c r="D1184" s="153">
        <v>2019</v>
      </c>
    </row>
    <row r="1185" spans="1:4" ht="45" x14ac:dyDescent="0.25">
      <c r="A1185" s="150">
        <v>43505200</v>
      </c>
      <c r="B1185" s="151" t="s">
        <v>5700</v>
      </c>
      <c r="C1185" s="152" t="s">
        <v>5701</v>
      </c>
      <c r="D1185" s="153">
        <v>2019</v>
      </c>
    </row>
    <row r="1186" spans="1:4" ht="105" x14ac:dyDescent="0.25">
      <c r="A1186" s="150">
        <v>43505300</v>
      </c>
      <c r="B1186" s="151" t="s">
        <v>5702</v>
      </c>
      <c r="C1186" s="152" t="s">
        <v>5703</v>
      </c>
      <c r="D1186" s="153">
        <v>2019</v>
      </c>
    </row>
    <row r="1187" spans="1:4" x14ac:dyDescent="0.25">
      <c r="A1187" s="150">
        <v>43505000</v>
      </c>
      <c r="B1187" s="151" t="s">
        <v>5697</v>
      </c>
      <c r="C1187" s="152" t="s">
        <v>4434</v>
      </c>
      <c r="D1187" s="153">
        <v>2019</v>
      </c>
    </row>
    <row r="1188" spans="1:4" x14ac:dyDescent="0.25">
      <c r="A1188" s="150">
        <v>11913000</v>
      </c>
      <c r="B1188" s="151" t="s">
        <v>3669</v>
      </c>
      <c r="C1188" s="152" t="s">
        <v>4434</v>
      </c>
      <c r="D1188" s="153">
        <v>2019</v>
      </c>
    </row>
    <row r="1189" spans="1:4" ht="45" x14ac:dyDescent="0.25">
      <c r="A1189" s="150">
        <v>11913100</v>
      </c>
      <c r="B1189" s="151" t="s">
        <v>3669</v>
      </c>
      <c r="C1189" s="152" t="s">
        <v>4511</v>
      </c>
      <c r="D1189" s="153">
        <v>2019</v>
      </c>
    </row>
    <row r="1190" spans="1:4" x14ac:dyDescent="0.25">
      <c r="A1190" s="150">
        <v>25100000</v>
      </c>
      <c r="B1190" s="151" t="s">
        <v>4974</v>
      </c>
      <c r="C1190" s="152" t="s">
        <v>4434</v>
      </c>
      <c r="D1190" s="153">
        <v>2019</v>
      </c>
    </row>
    <row r="1191" spans="1:4" x14ac:dyDescent="0.25">
      <c r="A1191" s="150">
        <v>25119900</v>
      </c>
      <c r="B1191" s="151" t="s">
        <v>3934</v>
      </c>
      <c r="C1191" s="152" t="s">
        <v>5025</v>
      </c>
      <c r="D1191" s="153">
        <v>2019</v>
      </c>
    </row>
    <row r="1192" spans="1:4" ht="30" x14ac:dyDescent="0.25">
      <c r="A1192" s="150">
        <v>51919505</v>
      </c>
      <c r="B1192" s="151" t="s">
        <v>6207</v>
      </c>
      <c r="C1192" s="152" t="s">
        <v>6208</v>
      </c>
      <c r="D1192" s="153">
        <v>2019</v>
      </c>
    </row>
    <row r="1193" spans="1:4" ht="30" x14ac:dyDescent="0.25">
      <c r="A1193" s="150">
        <v>51405200</v>
      </c>
      <c r="B1193" s="151" t="s">
        <v>6047</v>
      </c>
      <c r="C1193" s="152" t="s">
        <v>6048</v>
      </c>
      <c r="D1193" s="153">
        <v>2019</v>
      </c>
    </row>
    <row r="1194" spans="1:4" x14ac:dyDescent="0.25">
      <c r="A1194" s="150">
        <v>51801200</v>
      </c>
      <c r="B1194" s="151" t="s">
        <v>6121</v>
      </c>
      <c r="C1194" s="152" t="s">
        <v>6122</v>
      </c>
      <c r="D1194" s="153">
        <v>2019</v>
      </c>
    </row>
    <row r="1195" spans="1:4" ht="45" x14ac:dyDescent="0.25">
      <c r="A1195" s="150">
        <v>51801300</v>
      </c>
      <c r="B1195" s="151" t="s">
        <v>6123</v>
      </c>
      <c r="C1195" s="152" t="s">
        <v>6124</v>
      </c>
      <c r="D1195" s="153">
        <v>2019</v>
      </c>
    </row>
    <row r="1196" spans="1:4" x14ac:dyDescent="0.25">
      <c r="A1196" s="150">
        <v>51801000</v>
      </c>
      <c r="B1196" s="151" t="s">
        <v>6119</v>
      </c>
      <c r="C1196" s="152" t="s">
        <v>4434</v>
      </c>
      <c r="D1196" s="153">
        <v>2019</v>
      </c>
    </row>
    <row r="1197" spans="1:4" ht="90" x14ac:dyDescent="0.25">
      <c r="A1197" s="150">
        <v>19401201</v>
      </c>
      <c r="B1197" s="151" t="s">
        <v>3873</v>
      </c>
      <c r="C1197" s="152" t="s">
        <v>4903</v>
      </c>
      <c r="D1197" s="153">
        <v>2019</v>
      </c>
    </row>
    <row r="1198" spans="1:4" x14ac:dyDescent="0.25">
      <c r="A1198" s="150">
        <v>49906000</v>
      </c>
      <c r="B1198" s="151" t="s">
        <v>5966</v>
      </c>
      <c r="C1198" s="152" t="s">
        <v>4434</v>
      </c>
      <c r="D1198" s="153">
        <v>2019</v>
      </c>
    </row>
    <row r="1199" spans="1:4" x14ac:dyDescent="0.25">
      <c r="A1199" s="150">
        <v>49906900</v>
      </c>
      <c r="B1199" s="151" t="s">
        <v>4280</v>
      </c>
      <c r="C1199" s="152" t="s">
        <v>5973</v>
      </c>
      <c r="D1199" s="153">
        <v>2019</v>
      </c>
    </row>
    <row r="1200" spans="1:4" ht="45" x14ac:dyDescent="0.25">
      <c r="A1200" s="150">
        <v>51511100</v>
      </c>
      <c r="B1200" s="151" t="s">
        <v>4319</v>
      </c>
      <c r="C1200" s="152" t="s">
        <v>6072</v>
      </c>
      <c r="D1200" s="153">
        <v>2019</v>
      </c>
    </row>
    <row r="1201" spans="1:4" x14ac:dyDescent="0.25">
      <c r="A1201" s="150">
        <v>25201000</v>
      </c>
      <c r="B1201" s="151" t="s">
        <v>5027</v>
      </c>
      <c r="C1201" s="152" t="s">
        <v>4434</v>
      </c>
      <c r="D1201" s="153">
        <v>2019</v>
      </c>
    </row>
    <row r="1202" spans="1:4" ht="60" x14ac:dyDescent="0.25">
      <c r="A1202" s="150">
        <v>25201100</v>
      </c>
      <c r="B1202" s="151" t="s">
        <v>3935</v>
      </c>
      <c r="C1202" s="152" t="s">
        <v>5028</v>
      </c>
      <c r="D1202" s="153">
        <v>2019</v>
      </c>
    </row>
    <row r="1203" spans="1:4" x14ac:dyDescent="0.25">
      <c r="A1203" s="150">
        <v>25200000</v>
      </c>
      <c r="B1203" s="151" t="s">
        <v>5026</v>
      </c>
      <c r="C1203" s="152" t="s">
        <v>4434</v>
      </c>
      <c r="D1203" s="153">
        <v>2019</v>
      </c>
    </row>
    <row r="1204" spans="1:4" x14ac:dyDescent="0.25">
      <c r="A1204" s="150">
        <v>51602000</v>
      </c>
      <c r="B1204" s="151" t="s">
        <v>6079</v>
      </c>
      <c r="C1204" s="152" t="s">
        <v>4434</v>
      </c>
      <c r="D1204" s="153">
        <v>2019</v>
      </c>
    </row>
    <row r="1205" spans="1:4" x14ac:dyDescent="0.25">
      <c r="A1205" s="150">
        <v>51602100</v>
      </c>
      <c r="B1205" s="151" t="s">
        <v>6079</v>
      </c>
      <c r="C1205" s="152" t="s">
        <v>6080</v>
      </c>
      <c r="D1205" s="153">
        <v>2019</v>
      </c>
    </row>
    <row r="1206" spans="1:4" ht="75" x14ac:dyDescent="0.25">
      <c r="A1206" s="150">
        <v>29122905</v>
      </c>
      <c r="B1206" s="151" t="s">
        <v>4020</v>
      </c>
      <c r="C1206" s="152" t="s">
        <v>5208</v>
      </c>
      <c r="D1206" s="153">
        <v>2019</v>
      </c>
    </row>
    <row r="1207" spans="1:4" ht="30" x14ac:dyDescent="0.25">
      <c r="A1207" s="150">
        <v>51511300</v>
      </c>
      <c r="B1207" s="151" t="s">
        <v>6074</v>
      </c>
      <c r="C1207" s="152" t="s">
        <v>6075</v>
      </c>
      <c r="D1207" s="153">
        <v>2019</v>
      </c>
    </row>
    <row r="1208" spans="1:4" ht="30" x14ac:dyDescent="0.25">
      <c r="A1208" s="150">
        <v>51511200</v>
      </c>
      <c r="B1208" s="151" t="s">
        <v>4320</v>
      </c>
      <c r="C1208" s="152" t="s">
        <v>6073</v>
      </c>
      <c r="D1208" s="153">
        <v>2019</v>
      </c>
    </row>
    <row r="1209" spans="1:4" x14ac:dyDescent="0.25">
      <c r="A1209" s="150">
        <v>51510000</v>
      </c>
      <c r="B1209" s="151" t="s">
        <v>6071</v>
      </c>
      <c r="C1209" s="152" t="s">
        <v>4434</v>
      </c>
      <c r="D1209" s="153">
        <v>2019</v>
      </c>
    </row>
    <row r="1210" spans="1:4" x14ac:dyDescent="0.25">
      <c r="A1210" s="150">
        <v>51511000</v>
      </c>
      <c r="B1210" s="151" t="s">
        <v>6071</v>
      </c>
      <c r="C1210" s="152" t="s">
        <v>4434</v>
      </c>
      <c r="D1210" s="153">
        <v>2019</v>
      </c>
    </row>
    <row r="1211" spans="1:4" x14ac:dyDescent="0.25">
      <c r="A1211" s="150">
        <v>33902000</v>
      </c>
      <c r="B1211" s="151" t="s">
        <v>4120</v>
      </c>
      <c r="C1211" s="152" t="s">
        <v>4434</v>
      </c>
      <c r="D1211" s="153">
        <v>2019</v>
      </c>
    </row>
    <row r="1212" spans="1:4" ht="45" x14ac:dyDescent="0.25">
      <c r="A1212" s="150">
        <v>33902100</v>
      </c>
      <c r="B1212" s="151" t="s">
        <v>4120</v>
      </c>
      <c r="C1212" s="152" t="s">
        <v>5416</v>
      </c>
      <c r="D1212" s="153">
        <v>2019</v>
      </c>
    </row>
    <row r="1213" spans="1:4" ht="60" x14ac:dyDescent="0.25">
      <c r="A1213" s="150">
        <v>21109200</v>
      </c>
      <c r="B1213" s="151" t="s">
        <v>3884</v>
      </c>
      <c r="C1213" s="152" t="s">
        <v>4951</v>
      </c>
      <c r="D1213" s="153">
        <v>2019</v>
      </c>
    </row>
    <row r="1214" spans="1:4" x14ac:dyDescent="0.25">
      <c r="A1214" s="150">
        <v>43306000</v>
      </c>
      <c r="B1214" s="151" t="s">
        <v>4169</v>
      </c>
      <c r="C1214" s="152" t="s">
        <v>4434</v>
      </c>
      <c r="D1214" s="153">
        <v>2019</v>
      </c>
    </row>
    <row r="1215" spans="1:4" ht="45" x14ac:dyDescent="0.25">
      <c r="A1215" s="150">
        <v>43306100</v>
      </c>
      <c r="B1215" s="151" t="s">
        <v>4169</v>
      </c>
      <c r="C1215" s="152" t="s">
        <v>5643</v>
      </c>
      <c r="D1215" s="153">
        <v>2019</v>
      </c>
    </row>
    <row r="1216" spans="1:4" ht="60" x14ac:dyDescent="0.25">
      <c r="A1216" s="150">
        <v>27201200</v>
      </c>
      <c r="B1216" s="151" t="s">
        <v>5113</v>
      </c>
      <c r="C1216" s="152" t="s">
        <v>5114</v>
      </c>
      <c r="D1216" s="153">
        <v>2019</v>
      </c>
    </row>
    <row r="1217" spans="1:4" ht="30" x14ac:dyDescent="0.25">
      <c r="A1217" s="150">
        <v>51919900</v>
      </c>
      <c r="B1217" s="151" t="s">
        <v>6217</v>
      </c>
      <c r="C1217" s="152" t="s">
        <v>6218</v>
      </c>
      <c r="D1217" s="153">
        <v>2019</v>
      </c>
    </row>
    <row r="1218" spans="1:4" x14ac:dyDescent="0.25">
      <c r="A1218" s="150">
        <v>43506000</v>
      </c>
      <c r="B1218" s="151" t="s">
        <v>4183</v>
      </c>
      <c r="C1218" s="152" t="s">
        <v>4434</v>
      </c>
      <c r="D1218" s="153">
        <v>2019</v>
      </c>
    </row>
    <row r="1219" spans="1:4" ht="105" x14ac:dyDescent="0.25">
      <c r="A1219" s="150">
        <v>43506100</v>
      </c>
      <c r="B1219" s="151" t="s">
        <v>4183</v>
      </c>
      <c r="C1219" s="152" t="s">
        <v>5704</v>
      </c>
      <c r="D1219" s="153">
        <v>2019</v>
      </c>
    </row>
    <row r="1220" spans="1:4" ht="90" x14ac:dyDescent="0.25">
      <c r="A1220" s="150">
        <v>13108200</v>
      </c>
      <c r="B1220" s="151" t="s">
        <v>4570</v>
      </c>
      <c r="C1220" s="152" t="s">
        <v>4571</v>
      </c>
      <c r="D1220" s="153">
        <v>2019</v>
      </c>
    </row>
    <row r="1221" spans="1:4" x14ac:dyDescent="0.25">
      <c r="A1221" s="150">
        <v>43908000</v>
      </c>
      <c r="B1221" s="151" t="s">
        <v>5741</v>
      </c>
      <c r="C1221" s="152" t="s">
        <v>4434</v>
      </c>
      <c r="D1221" s="153">
        <v>2019</v>
      </c>
    </row>
    <row r="1222" spans="1:4" ht="45" x14ac:dyDescent="0.25">
      <c r="A1222" s="150">
        <v>43908100</v>
      </c>
      <c r="B1222" s="151" t="s">
        <v>5741</v>
      </c>
      <c r="C1222" s="152" t="s">
        <v>5742</v>
      </c>
      <c r="D1222" s="153">
        <v>2019</v>
      </c>
    </row>
    <row r="1223" spans="1:4" x14ac:dyDescent="0.25">
      <c r="A1223" s="150">
        <v>13202000</v>
      </c>
      <c r="B1223" s="151" t="s">
        <v>4599</v>
      </c>
      <c r="C1223" s="152" t="s">
        <v>4434</v>
      </c>
      <c r="D1223" s="153">
        <v>2019</v>
      </c>
    </row>
    <row r="1224" spans="1:4" x14ac:dyDescent="0.25">
      <c r="A1224" s="150">
        <v>11914000</v>
      </c>
      <c r="B1224" s="151" t="s">
        <v>3670</v>
      </c>
      <c r="C1224" s="152" t="s">
        <v>4434</v>
      </c>
      <c r="D1224" s="153">
        <v>2019</v>
      </c>
    </row>
    <row r="1225" spans="1:4" ht="60" x14ac:dyDescent="0.25">
      <c r="A1225" s="150">
        <v>11914100</v>
      </c>
      <c r="B1225" s="151" t="s">
        <v>3670</v>
      </c>
      <c r="C1225" s="152" t="s">
        <v>4512</v>
      </c>
      <c r="D1225" s="153">
        <v>2019</v>
      </c>
    </row>
    <row r="1226" spans="1:4" ht="45" x14ac:dyDescent="0.25">
      <c r="A1226" s="150">
        <v>29102400</v>
      </c>
      <c r="B1226" s="151" t="s">
        <v>3999</v>
      </c>
      <c r="C1226" s="152" t="s">
        <v>5187</v>
      </c>
      <c r="D1226" s="153">
        <v>2019</v>
      </c>
    </row>
    <row r="1227" spans="1:4" x14ac:dyDescent="0.25">
      <c r="A1227" s="150">
        <v>33909900</v>
      </c>
      <c r="B1227" s="151" t="s">
        <v>5430</v>
      </c>
      <c r="C1227" s="152" t="s">
        <v>5431</v>
      </c>
      <c r="D1227" s="153">
        <v>2019</v>
      </c>
    </row>
    <row r="1228" spans="1:4" ht="75" x14ac:dyDescent="0.25">
      <c r="A1228" s="150">
        <v>31113300</v>
      </c>
      <c r="B1228" s="151" t="s">
        <v>4085</v>
      </c>
      <c r="C1228" s="152" t="s">
        <v>5336</v>
      </c>
      <c r="D1228" s="153">
        <v>2019</v>
      </c>
    </row>
    <row r="1229" spans="1:4" ht="75" x14ac:dyDescent="0.25">
      <c r="A1229" s="150">
        <v>29205300</v>
      </c>
      <c r="B1229" s="151" t="s">
        <v>4065</v>
      </c>
      <c r="C1229" s="152" t="s">
        <v>5304</v>
      </c>
      <c r="D1229" s="153">
        <v>2019</v>
      </c>
    </row>
    <row r="1230" spans="1:4" ht="30" x14ac:dyDescent="0.25">
      <c r="A1230" s="150">
        <v>29122300</v>
      </c>
      <c r="B1230" s="151" t="s">
        <v>4009</v>
      </c>
      <c r="C1230" s="152" t="s">
        <v>5258</v>
      </c>
      <c r="D1230" s="153">
        <v>2019</v>
      </c>
    </row>
    <row r="1231" spans="1:4" x14ac:dyDescent="0.25">
      <c r="A1231" s="150">
        <v>19303000</v>
      </c>
      <c r="B1231" s="151" t="s">
        <v>4867</v>
      </c>
      <c r="C1231" s="152" t="s">
        <v>4434</v>
      </c>
      <c r="D1231" s="153">
        <v>2019</v>
      </c>
    </row>
    <row r="1232" spans="1:4" x14ac:dyDescent="0.25">
      <c r="A1232" s="150">
        <v>19303900</v>
      </c>
      <c r="B1232" s="151" t="s">
        <v>4877</v>
      </c>
      <c r="C1232" s="152" t="s">
        <v>4878</v>
      </c>
      <c r="D1232" s="153">
        <v>2019</v>
      </c>
    </row>
    <row r="1233" spans="1:4" ht="45" x14ac:dyDescent="0.25">
      <c r="A1233" s="150">
        <v>25106600</v>
      </c>
      <c r="B1233" s="151" t="s">
        <v>3917</v>
      </c>
      <c r="C1233" s="152" t="s">
        <v>4997</v>
      </c>
      <c r="D1233" s="153">
        <v>2019</v>
      </c>
    </row>
    <row r="1234" spans="1:4" x14ac:dyDescent="0.25">
      <c r="A1234" s="150">
        <v>11203000</v>
      </c>
      <c r="B1234" s="151" t="s">
        <v>3634</v>
      </c>
      <c r="C1234" s="152" t="s">
        <v>4434</v>
      </c>
      <c r="D1234" s="153">
        <v>2019</v>
      </c>
    </row>
    <row r="1235" spans="1:4" ht="30" x14ac:dyDescent="0.25">
      <c r="A1235" s="150">
        <v>11203200</v>
      </c>
      <c r="B1235" s="151" t="s">
        <v>4446</v>
      </c>
      <c r="C1235" s="152" t="s">
        <v>4447</v>
      </c>
      <c r="D1235" s="153">
        <v>2019</v>
      </c>
    </row>
    <row r="1236" spans="1:4" x14ac:dyDescent="0.25">
      <c r="A1236" s="150">
        <v>27303000</v>
      </c>
      <c r="B1236" s="151" t="s">
        <v>3983</v>
      </c>
      <c r="C1236" s="152" t="s">
        <v>4434</v>
      </c>
      <c r="D1236" s="153">
        <v>2019</v>
      </c>
    </row>
    <row r="1237" spans="1:4" ht="45" x14ac:dyDescent="0.25">
      <c r="A1237" s="150">
        <v>27303100</v>
      </c>
      <c r="B1237" s="151" t="s">
        <v>3983</v>
      </c>
      <c r="C1237" s="152" t="s">
        <v>5152</v>
      </c>
      <c r="D1237" s="153">
        <v>2019</v>
      </c>
    </row>
    <row r="1238" spans="1:4" ht="135" x14ac:dyDescent="0.25">
      <c r="A1238" s="150">
        <v>43503100</v>
      </c>
      <c r="B1238" s="151" t="s">
        <v>5692</v>
      </c>
      <c r="C1238" s="152" t="s">
        <v>5693</v>
      </c>
      <c r="D1238" s="153">
        <v>2019</v>
      </c>
    </row>
    <row r="1239" spans="1:4" ht="45" x14ac:dyDescent="0.25">
      <c r="A1239" s="150">
        <v>53707200</v>
      </c>
      <c r="B1239" s="151" t="s">
        <v>6341</v>
      </c>
      <c r="C1239" s="152" t="s">
        <v>6342</v>
      </c>
      <c r="D1239" s="153">
        <v>2019</v>
      </c>
    </row>
    <row r="1240" spans="1:4" x14ac:dyDescent="0.25">
      <c r="A1240" s="150">
        <v>53707000</v>
      </c>
      <c r="B1240" s="151" t="s">
        <v>6338</v>
      </c>
      <c r="C1240" s="152" t="s">
        <v>4434</v>
      </c>
      <c r="D1240" s="153">
        <v>2019</v>
      </c>
    </row>
    <row r="1241" spans="1:4" ht="75" x14ac:dyDescent="0.25">
      <c r="A1241" s="150">
        <v>13102300</v>
      </c>
      <c r="B1241" s="151" t="s">
        <v>3684</v>
      </c>
      <c r="C1241" s="152" t="s">
        <v>4537</v>
      </c>
      <c r="D1241" s="153">
        <v>2019</v>
      </c>
    </row>
    <row r="1242" spans="1:4" x14ac:dyDescent="0.25">
      <c r="A1242" s="150">
        <v>11306000</v>
      </c>
      <c r="B1242" s="151" t="s">
        <v>3646</v>
      </c>
      <c r="C1242" s="152" t="s">
        <v>4434</v>
      </c>
      <c r="D1242" s="153">
        <v>2019</v>
      </c>
    </row>
    <row r="1243" spans="1:4" ht="45" x14ac:dyDescent="0.25">
      <c r="A1243" s="150">
        <v>11306100</v>
      </c>
      <c r="B1243" s="151" t="s">
        <v>3646</v>
      </c>
      <c r="C1243" s="152" t="s">
        <v>4470</v>
      </c>
      <c r="D1243" s="153">
        <v>2019</v>
      </c>
    </row>
    <row r="1244" spans="1:4" ht="30" x14ac:dyDescent="0.25">
      <c r="A1244" s="150">
        <v>19409901</v>
      </c>
      <c r="B1244" s="151" t="s">
        <v>3872</v>
      </c>
      <c r="C1244" s="152" t="s">
        <v>4929</v>
      </c>
      <c r="D1244" s="153">
        <v>2019</v>
      </c>
    </row>
    <row r="1245" spans="1:4" ht="30" x14ac:dyDescent="0.25">
      <c r="A1245" s="150">
        <v>11305101</v>
      </c>
      <c r="B1245" s="151" t="s">
        <v>3640</v>
      </c>
      <c r="C1245" s="152" t="s">
        <v>4464</v>
      </c>
      <c r="D1245" s="153">
        <v>2019</v>
      </c>
    </row>
    <row r="1246" spans="1:4" ht="90" x14ac:dyDescent="0.25">
      <c r="A1246" s="150">
        <v>29112400</v>
      </c>
      <c r="B1246" s="151" t="s">
        <v>4030</v>
      </c>
      <c r="C1246" s="152" t="s">
        <v>5219</v>
      </c>
      <c r="D1246" s="153">
        <v>2019</v>
      </c>
    </row>
    <row r="1247" spans="1:4" x14ac:dyDescent="0.25">
      <c r="A1247" s="150">
        <v>49202000</v>
      </c>
      <c r="B1247" s="151" t="s">
        <v>5909</v>
      </c>
      <c r="C1247" s="152" t="s">
        <v>4434</v>
      </c>
      <c r="D1247" s="153">
        <v>2019</v>
      </c>
    </row>
    <row r="1248" spans="1:4" ht="30" x14ac:dyDescent="0.25">
      <c r="A1248" s="150">
        <v>17207201</v>
      </c>
      <c r="B1248" s="151" t="s">
        <v>3764</v>
      </c>
      <c r="C1248" s="152" t="s">
        <v>4727</v>
      </c>
      <c r="D1248" s="153">
        <v>2019</v>
      </c>
    </row>
    <row r="1249" spans="1:4" ht="75" x14ac:dyDescent="0.25">
      <c r="A1249" s="150">
        <v>49202100</v>
      </c>
      <c r="B1249" s="151" t="s">
        <v>4246</v>
      </c>
      <c r="C1249" s="152" t="s">
        <v>5910</v>
      </c>
      <c r="D1249" s="153">
        <v>2019</v>
      </c>
    </row>
    <row r="1250" spans="1:4" ht="75" x14ac:dyDescent="0.25">
      <c r="A1250" s="150">
        <v>29203400</v>
      </c>
      <c r="B1250" s="151" t="s">
        <v>5291</v>
      </c>
      <c r="C1250" s="152" t="s">
        <v>5292</v>
      </c>
      <c r="D1250" s="153">
        <v>2019</v>
      </c>
    </row>
    <row r="1251" spans="1:4" ht="45" x14ac:dyDescent="0.25">
      <c r="A1251" s="150">
        <v>29122400</v>
      </c>
      <c r="B1251" s="151" t="s">
        <v>4021</v>
      </c>
      <c r="C1251" s="152" t="s">
        <v>5259</v>
      </c>
      <c r="D1251" s="153">
        <v>2019</v>
      </c>
    </row>
    <row r="1252" spans="1:4" ht="45" x14ac:dyDescent="0.25">
      <c r="A1252" s="150">
        <v>49304300</v>
      </c>
      <c r="B1252" s="151" t="s">
        <v>4263</v>
      </c>
      <c r="C1252" s="152" t="s">
        <v>5937</v>
      </c>
      <c r="D1252" s="153">
        <v>2019</v>
      </c>
    </row>
    <row r="1253" spans="1:4" x14ac:dyDescent="0.25">
      <c r="A1253" s="150">
        <v>53400000</v>
      </c>
      <c r="B1253" s="151" t="s">
        <v>6267</v>
      </c>
      <c r="C1253" s="152" t="s">
        <v>4434</v>
      </c>
      <c r="D1253" s="153">
        <v>2019</v>
      </c>
    </row>
    <row r="1254" spans="1:4" x14ac:dyDescent="0.25">
      <c r="A1254" s="150">
        <v>53409900</v>
      </c>
      <c r="B1254" s="151" t="s">
        <v>4361</v>
      </c>
      <c r="C1254" s="152" t="s">
        <v>6278</v>
      </c>
      <c r="D1254" s="153">
        <v>2019</v>
      </c>
    </row>
    <row r="1255" spans="1:4" ht="30" x14ac:dyDescent="0.25">
      <c r="A1255" s="150">
        <v>53401300</v>
      </c>
      <c r="B1255" s="151" t="s">
        <v>4357</v>
      </c>
      <c r="C1255" s="152" t="s">
        <v>6271</v>
      </c>
      <c r="D1255" s="153">
        <v>2019</v>
      </c>
    </row>
    <row r="1256" spans="1:4" x14ac:dyDescent="0.25">
      <c r="A1256" s="150">
        <v>53402000</v>
      </c>
      <c r="B1256" s="151" t="s">
        <v>6272</v>
      </c>
      <c r="C1256" s="152" t="s">
        <v>4434</v>
      </c>
      <c r="D1256" s="153">
        <v>2019</v>
      </c>
    </row>
    <row r="1257" spans="1:4" ht="60" x14ac:dyDescent="0.25">
      <c r="A1257" s="150">
        <v>53402200</v>
      </c>
      <c r="B1257" s="151" t="s">
        <v>6272</v>
      </c>
      <c r="C1257" s="152" t="s">
        <v>6274</v>
      </c>
      <c r="D1257" s="153">
        <v>2019</v>
      </c>
    </row>
    <row r="1258" spans="1:4" x14ac:dyDescent="0.25">
      <c r="A1258" s="150">
        <v>53403000</v>
      </c>
      <c r="B1258" s="151" t="s">
        <v>4359</v>
      </c>
      <c r="C1258" s="152" t="s">
        <v>4434</v>
      </c>
      <c r="D1258" s="153">
        <v>2019</v>
      </c>
    </row>
    <row r="1259" spans="1:4" ht="75" x14ac:dyDescent="0.25">
      <c r="A1259" s="150">
        <v>53403100</v>
      </c>
      <c r="B1259" s="151" t="s">
        <v>4359</v>
      </c>
      <c r="C1259" s="152" t="s">
        <v>6275</v>
      </c>
      <c r="D1259" s="153">
        <v>2019</v>
      </c>
    </row>
    <row r="1260" spans="1:4" x14ac:dyDescent="0.25">
      <c r="A1260" s="150">
        <v>47406000</v>
      </c>
      <c r="B1260" s="151" t="s">
        <v>4235</v>
      </c>
      <c r="C1260" s="152" t="s">
        <v>4434</v>
      </c>
      <c r="D1260" s="153">
        <v>2019</v>
      </c>
    </row>
    <row r="1261" spans="1:4" ht="60" x14ac:dyDescent="0.25">
      <c r="A1261" s="150">
        <v>47406100</v>
      </c>
      <c r="B1261" s="151" t="s">
        <v>4235</v>
      </c>
      <c r="C1261" s="152" t="s">
        <v>5866</v>
      </c>
      <c r="D1261" s="153">
        <v>2019</v>
      </c>
    </row>
    <row r="1262" spans="1:4" ht="30" x14ac:dyDescent="0.25">
      <c r="A1262" s="150">
        <v>19103102</v>
      </c>
      <c r="B1262" s="151" t="s">
        <v>3826</v>
      </c>
      <c r="C1262" s="152" t="s">
        <v>4835</v>
      </c>
      <c r="D1262" s="153">
        <v>2019</v>
      </c>
    </row>
    <row r="1263" spans="1:4" ht="45" x14ac:dyDescent="0.25">
      <c r="A1263" s="150">
        <v>41902100</v>
      </c>
      <c r="B1263" s="151" t="s">
        <v>4162</v>
      </c>
      <c r="C1263" s="152" t="s">
        <v>5611</v>
      </c>
      <c r="D1263" s="153">
        <v>2019</v>
      </c>
    </row>
    <row r="1264" spans="1:4" x14ac:dyDescent="0.25">
      <c r="A1264" s="150">
        <v>41902000</v>
      </c>
      <c r="B1264" s="151" t="s">
        <v>5610</v>
      </c>
      <c r="C1264" s="152" t="s">
        <v>4434</v>
      </c>
      <c r="D1264" s="153">
        <v>2019</v>
      </c>
    </row>
    <row r="1265" spans="1:4" ht="60" x14ac:dyDescent="0.25">
      <c r="A1265" s="150">
        <v>41902200</v>
      </c>
      <c r="B1265" s="151" t="s">
        <v>4163</v>
      </c>
      <c r="C1265" s="152" t="s">
        <v>5612</v>
      </c>
      <c r="D1265" s="153">
        <v>2019</v>
      </c>
    </row>
    <row r="1266" spans="1:4" x14ac:dyDescent="0.25">
      <c r="A1266" s="150">
        <v>43417000</v>
      </c>
      <c r="B1266" s="151" t="s">
        <v>4179</v>
      </c>
      <c r="C1266" s="152" t="s">
        <v>4434</v>
      </c>
      <c r="D1266" s="153">
        <v>2019</v>
      </c>
    </row>
    <row r="1267" spans="1:4" ht="60" x14ac:dyDescent="0.25">
      <c r="A1267" s="150">
        <v>43417100</v>
      </c>
      <c r="B1267" s="151" t="s">
        <v>4179</v>
      </c>
      <c r="C1267" s="152" t="s">
        <v>5680</v>
      </c>
      <c r="D1267" s="153">
        <v>2019</v>
      </c>
    </row>
    <row r="1268" spans="1:4" ht="45" x14ac:dyDescent="0.25">
      <c r="A1268" s="150">
        <v>25119300</v>
      </c>
      <c r="B1268" s="151" t="s">
        <v>3933</v>
      </c>
      <c r="C1268" s="152" t="s">
        <v>5022</v>
      </c>
      <c r="D1268" s="153">
        <v>2019</v>
      </c>
    </row>
    <row r="1269" spans="1:4" x14ac:dyDescent="0.25">
      <c r="A1269" s="150">
        <v>39903000</v>
      </c>
      <c r="B1269" s="151" t="s">
        <v>5562</v>
      </c>
      <c r="C1269" s="152" t="s">
        <v>4434</v>
      </c>
      <c r="D1269" s="153">
        <v>2019</v>
      </c>
    </row>
    <row r="1270" spans="1:4" ht="60" x14ac:dyDescent="0.25">
      <c r="A1270" s="150">
        <v>39903200</v>
      </c>
      <c r="B1270" s="151" t="s">
        <v>5565</v>
      </c>
      <c r="C1270" s="152" t="s">
        <v>5566</v>
      </c>
      <c r="D1270" s="153">
        <v>2019</v>
      </c>
    </row>
    <row r="1271" spans="1:4" ht="75" x14ac:dyDescent="0.25">
      <c r="A1271" s="150">
        <v>29112500</v>
      </c>
      <c r="B1271" s="151" t="s">
        <v>4031</v>
      </c>
      <c r="C1271" s="152" t="s">
        <v>5220</v>
      </c>
      <c r="D1271" s="153">
        <v>2019</v>
      </c>
    </row>
    <row r="1272" spans="1:4" ht="105" x14ac:dyDescent="0.25">
      <c r="A1272" s="150">
        <v>49309200</v>
      </c>
      <c r="B1272" s="151" t="s">
        <v>4268</v>
      </c>
      <c r="C1272" s="152" t="s">
        <v>5944</v>
      </c>
      <c r="D1272" s="153">
        <v>2019</v>
      </c>
    </row>
    <row r="1273" spans="1:4" ht="30" x14ac:dyDescent="0.25">
      <c r="A1273" s="150">
        <v>53706204</v>
      </c>
      <c r="B1273" s="151" t="s">
        <v>6219</v>
      </c>
      <c r="C1273" s="152" t="s">
        <v>6220</v>
      </c>
      <c r="D1273" s="153">
        <v>2019</v>
      </c>
    </row>
    <row r="1274" spans="1:4" ht="30" x14ac:dyDescent="0.25">
      <c r="A1274" s="150">
        <v>53104201</v>
      </c>
      <c r="B1274" s="151" t="s">
        <v>6226</v>
      </c>
      <c r="C1274" s="152" t="s">
        <v>6227</v>
      </c>
      <c r="D1274" s="153">
        <v>2019</v>
      </c>
    </row>
    <row r="1275" spans="1:4" ht="30" x14ac:dyDescent="0.25">
      <c r="A1275" s="150">
        <v>49904500</v>
      </c>
      <c r="B1275" s="151" t="s">
        <v>4275</v>
      </c>
      <c r="C1275" s="152" t="s">
        <v>5962</v>
      </c>
      <c r="D1275" s="153">
        <v>2019</v>
      </c>
    </row>
    <row r="1276" spans="1:4" x14ac:dyDescent="0.25">
      <c r="A1276" s="150">
        <v>53708000</v>
      </c>
      <c r="B1276" s="151" t="s">
        <v>6345</v>
      </c>
      <c r="C1276" s="152" t="s">
        <v>4434</v>
      </c>
      <c r="D1276" s="153">
        <v>2019</v>
      </c>
    </row>
    <row r="1277" spans="1:4" ht="30" x14ac:dyDescent="0.25">
      <c r="A1277" s="150">
        <v>53708100</v>
      </c>
      <c r="B1277" s="151" t="s">
        <v>6345</v>
      </c>
      <c r="C1277" s="152" t="s">
        <v>6346</v>
      </c>
      <c r="D1277" s="153">
        <v>2019</v>
      </c>
    </row>
    <row r="1278" spans="1:4" x14ac:dyDescent="0.25">
      <c r="A1278" s="150">
        <v>29114000</v>
      </c>
      <c r="B1278" s="151" t="s">
        <v>4039</v>
      </c>
      <c r="C1278" s="152" t="s">
        <v>4434</v>
      </c>
      <c r="D1278" s="153">
        <v>2019</v>
      </c>
    </row>
    <row r="1279" spans="1:4" ht="90" x14ac:dyDescent="0.25">
      <c r="A1279" s="150">
        <v>29114100</v>
      </c>
      <c r="B1279" s="151" t="s">
        <v>4039</v>
      </c>
      <c r="C1279" s="152" t="s">
        <v>5229</v>
      </c>
      <c r="D1279" s="153">
        <v>2019</v>
      </c>
    </row>
    <row r="1280" spans="1:4" ht="30" x14ac:dyDescent="0.25">
      <c r="A1280" s="150">
        <v>11919901</v>
      </c>
      <c r="B1280" s="151" t="s">
        <v>3673</v>
      </c>
      <c r="C1280" s="152" t="s">
        <v>4524</v>
      </c>
      <c r="D1280" s="153">
        <v>2019</v>
      </c>
    </row>
    <row r="1281" spans="1:4" ht="45" x14ac:dyDescent="0.25">
      <c r="A1281" s="150">
        <v>13104107</v>
      </c>
      <c r="B1281" s="151" t="s">
        <v>4556</v>
      </c>
      <c r="C1281" s="152" t="s">
        <v>4557</v>
      </c>
      <c r="D1281" s="153">
        <v>2019</v>
      </c>
    </row>
    <row r="1282" spans="1:4" ht="105" x14ac:dyDescent="0.25">
      <c r="A1282" s="150">
        <v>21101500</v>
      </c>
      <c r="B1282" s="151" t="s">
        <v>3878</v>
      </c>
      <c r="C1282" s="152" t="s">
        <v>4941</v>
      </c>
      <c r="D1282" s="153">
        <v>2019</v>
      </c>
    </row>
    <row r="1283" spans="1:4" x14ac:dyDescent="0.25">
      <c r="A1283" s="150">
        <v>47217000</v>
      </c>
      <c r="B1283" s="151" t="s">
        <v>5837</v>
      </c>
      <c r="C1283" s="152" t="s">
        <v>4434</v>
      </c>
      <c r="D1283" s="153">
        <v>2019</v>
      </c>
    </row>
    <row r="1284" spans="1:4" ht="45" x14ac:dyDescent="0.25">
      <c r="A1284" s="150">
        <v>47217100</v>
      </c>
      <c r="B1284" s="151" t="s">
        <v>5837</v>
      </c>
      <c r="C1284" s="152" t="s">
        <v>5838</v>
      </c>
      <c r="D1284" s="153">
        <v>2019</v>
      </c>
    </row>
    <row r="1285" spans="1:4" x14ac:dyDescent="0.25">
      <c r="A1285" s="150">
        <v>21200000</v>
      </c>
      <c r="B1285" s="151" t="s">
        <v>4955</v>
      </c>
      <c r="C1285" s="152" t="s">
        <v>4434</v>
      </c>
      <c r="D1285" s="153">
        <v>2019</v>
      </c>
    </row>
    <row r="1286" spans="1:4" x14ac:dyDescent="0.25">
      <c r="A1286" s="150">
        <v>21209900</v>
      </c>
      <c r="B1286" s="151" t="s">
        <v>3890</v>
      </c>
      <c r="C1286" s="152" t="s">
        <v>4959</v>
      </c>
      <c r="D1286" s="153">
        <v>2019</v>
      </c>
    </row>
    <row r="1287" spans="1:4" ht="60" x14ac:dyDescent="0.25">
      <c r="A1287" s="150">
        <v>19209901</v>
      </c>
      <c r="B1287" s="151" t="s">
        <v>3842</v>
      </c>
      <c r="C1287" s="152" t="s">
        <v>4862</v>
      </c>
      <c r="D1287" s="153">
        <v>2019</v>
      </c>
    </row>
    <row r="1288" spans="1:4" ht="45" x14ac:dyDescent="0.25">
      <c r="A1288" s="150">
        <v>19409903</v>
      </c>
      <c r="B1288" s="151" t="s">
        <v>3874</v>
      </c>
      <c r="C1288" s="152" t="s">
        <v>4930</v>
      </c>
      <c r="D1288" s="153">
        <v>2019</v>
      </c>
    </row>
    <row r="1289" spans="1:4" x14ac:dyDescent="0.25">
      <c r="A1289" s="150">
        <v>43418000</v>
      </c>
      <c r="B1289" s="151" t="s">
        <v>5681</v>
      </c>
      <c r="C1289" s="152" t="s">
        <v>4434</v>
      </c>
      <c r="D1289" s="153">
        <v>2019</v>
      </c>
    </row>
    <row r="1290" spans="1:4" ht="90" x14ac:dyDescent="0.25">
      <c r="A1290" s="150">
        <v>43418100</v>
      </c>
      <c r="B1290" s="151" t="s">
        <v>5681</v>
      </c>
      <c r="C1290" s="152" t="s">
        <v>5682</v>
      </c>
      <c r="D1290" s="153">
        <v>2019</v>
      </c>
    </row>
    <row r="1291" spans="1:4" x14ac:dyDescent="0.25">
      <c r="A1291" s="150">
        <v>39904000</v>
      </c>
      <c r="B1291" s="151" t="s">
        <v>5567</v>
      </c>
      <c r="C1291" s="152" t="s">
        <v>4434</v>
      </c>
      <c r="D1291" s="153">
        <v>2019</v>
      </c>
    </row>
    <row r="1292" spans="1:4" ht="75" x14ac:dyDescent="0.25">
      <c r="A1292" s="150">
        <v>39904100</v>
      </c>
      <c r="B1292" s="151" t="s">
        <v>5567</v>
      </c>
      <c r="C1292" s="152" t="s">
        <v>5568</v>
      </c>
      <c r="D1292" s="153">
        <v>2019</v>
      </c>
    </row>
    <row r="1293" spans="1:4" ht="60" x14ac:dyDescent="0.25">
      <c r="A1293" s="150">
        <v>29112600</v>
      </c>
      <c r="B1293" s="151" t="s">
        <v>4034</v>
      </c>
      <c r="C1293" s="152" t="s">
        <v>5223</v>
      </c>
      <c r="D1293" s="153">
        <v>2019</v>
      </c>
    </row>
    <row r="1294" spans="1:4" ht="45" x14ac:dyDescent="0.25">
      <c r="A1294" s="150">
        <v>33909902</v>
      </c>
      <c r="B1294" s="151" t="s">
        <v>5432</v>
      </c>
      <c r="C1294" s="152" t="s">
        <v>5433</v>
      </c>
      <c r="D1294" s="153">
        <v>2019</v>
      </c>
    </row>
    <row r="1295" spans="1:4" x14ac:dyDescent="0.25">
      <c r="A1295" s="150">
        <v>41200000</v>
      </c>
      <c r="B1295" s="151" t="s">
        <v>5576</v>
      </c>
      <c r="C1295" s="152" t="s">
        <v>4434</v>
      </c>
      <c r="D1295" s="153">
        <v>2019</v>
      </c>
    </row>
    <row r="1296" spans="1:4" x14ac:dyDescent="0.25">
      <c r="A1296" s="150">
        <v>41203000</v>
      </c>
      <c r="B1296" s="151" t="s">
        <v>5585</v>
      </c>
      <c r="C1296" s="152" t="s">
        <v>4434</v>
      </c>
      <c r="D1296" s="153">
        <v>2019</v>
      </c>
    </row>
    <row r="1297" spans="1:4" ht="30" x14ac:dyDescent="0.25">
      <c r="A1297" s="150">
        <v>41203100</v>
      </c>
      <c r="B1297" s="151" t="s">
        <v>5585</v>
      </c>
      <c r="C1297" s="152" t="s">
        <v>5586</v>
      </c>
      <c r="D1297" s="153">
        <v>2019</v>
      </c>
    </row>
    <row r="1298" spans="1:4" ht="30" x14ac:dyDescent="0.25">
      <c r="A1298" s="150">
        <v>49909600</v>
      </c>
      <c r="B1298" s="151" t="s">
        <v>5984</v>
      </c>
      <c r="C1298" s="152" t="s">
        <v>5985</v>
      </c>
      <c r="D1298" s="153">
        <v>2019</v>
      </c>
    </row>
    <row r="1299" spans="1:4" x14ac:dyDescent="0.25">
      <c r="A1299" s="150">
        <v>17219908</v>
      </c>
      <c r="B1299" s="151" t="s">
        <v>3787</v>
      </c>
      <c r="C1299" s="152" t="s">
        <v>4759</v>
      </c>
      <c r="D1299" s="153">
        <v>2019</v>
      </c>
    </row>
    <row r="1300" spans="1:4" ht="30" x14ac:dyDescent="0.25">
      <c r="A1300" s="150">
        <v>17302401</v>
      </c>
      <c r="B1300" s="151" t="s">
        <v>3799</v>
      </c>
      <c r="C1300" s="152" t="s">
        <v>4786</v>
      </c>
      <c r="D1300" s="153">
        <v>2019</v>
      </c>
    </row>
    <row r="1301" spans="1:4" x14ac:dyDescent="0.25">
      <c r="A1301" s="150">
        <v>47505000</v>
      </c>
      <c r="B1301" s="151" t="s">
        <v>5897</v>
      </c>
      <c r="C1301" s="152" t="s">
        <v>4434</v>
      </c>
      <c r="D1301" s="153">
        <v>2019</v>
      </c>
    </row>
    <row r="1302" spans="1:4" ht="30" x14ac:dyDescent="0.25">
      <c r="A1302" s="150">
        <v>47505100</v>
      </c>
      <c r="B1302" s="151" t="s">
        <v>5897</v>
      </c>
      <c r="C1302" s="152" t="s">
        <v>5898</v>
      </c>
      <c r="D1302" s="153">
        <v>2019</v>
      </c>
    </row>
    <row r="1303" spans="1:4" ht="30" x14ac:dyDescent="0.25">
      <c r="A1303" s="150">
        <v>51402300</v>
      </c>
      <c r="B1303" s="151" t="s">
        <v>4300</v>
      </c>
      <c r="C1303" s="152" t="s">
        <v>6036</v>
      </c>
      <c r="D1303" s="153">
        <v>2019</v>
      </c>
    </row>
    <row r="1304" spans="1:4" x14ac:dyDescent="0.25">
      <c r="A1304" s="150">
        <v>47504300</v>
      </c>
      <c r="B1304" s="151" t="s">
        <v>5891</v>
      </c>
      <c r="C1304" s="152" t="s">
        <v>5892</v>
      </c>
      <c r="D1304" s="153">
        <v>2019</v>
      </c>
    </row>
    <row r="1305" spans="1:4" x14ac:dyDescent="0.25">
      <c r="A1305" s="150">
        <v>47218000</v>
      </c>
      <c r="B1305" s="151" t="s">
        <v>4228</v>
      </c>
      <c r="C1305" s="152" t="s">
        <v>4434</v>
      </c>
      <c r="D1305" s="153">
        <v>2019</v>
      </c>
    </row>
    <row r="1306" spans="1:4" ht="45" x14ac:dyDescent="0.25">
      <c r="A1306" s="150">
        <v>47218100</v>
      </c>
      <c r="B1306" s="151" t="s">
        <v>4228</v>
      </c>
      <c r="C1306" s="152" t="s">
        <v>5839</v>
      </c>
      <c r="D1306" s="153">
        <v>2019</v>
      </c>
    </row>
    <row r="1307" spans="1:4" ht="45" x14ac:dyDescent="0.25">
      <c r="A1307" s="150">
        <v>47501200</v>
      </c>
      <c r="B1307" s="151" t="s">
        <v>4238</v>
      </c>
      <c r="C1307" s="152" t="s">
        <v>5878</v>
      </c>
      <c r="D1307" s="153">
        <v>2019</v>
      </c>
    </row>
    <row r="1308" spans="1:4" x14ac:dyDescent="0.25">
      <c r="A1308" s="150">
        <v>47507000</v>
      </c>
      <c r="B1308" s="151" t="s">
        <v>5899</v>
      </c>
      <c r="C1308" s="152" t="s">
        <v>4434</v>
      </c>
      <c r="D1308" s="153">
        <v>2019</v>
      </c>
    </row>
    <row r="1309" spans="1:4" ht="30" x14ac:dyDescent="0.25">
      <c r="A1309" s="150">
        <v>47507100</v>
      </c>
      <c r="B1309" s="151" t="s">
        <v>5899</v>
      </c>
      <c r="C1309" s="152" t="s">
        <v>5900</v>
      </c>
      <c r="D1309" s="153">
        <v>2019</v>
      </c>
    </row>
    <row r="1310" spans="1:4" x14ac:dyDescent="0.25">
      <c r="A1310" s="150">
        <v>53501000</v>
      </c>
      <c r="B1310" s="151" t="s">
        <v>6280</v>
      </c>
      <c r="C1310" s="152" t="s">
        <v>4434</v>
      </c>
      <c r="D1310" s="153">
        <v>2019</v>
      </c>
    </row>
    <row r="1311" spans="1:4" ht="105" x14ac:dyDescent="0.25">
      <c r="A1311" s="150">
        <v>53501100</v>
      </c>
      <c r="B1311" s="151" t="s">
        <v>6280</v>
      </c>
      <c r="C1311" s="152" t="s">
        <v>6281</v>
      </c>
      <c r="D1311" s="153">
        <v>2019</v>
      </c>
    </row>
    <row r="1312" spans="1:4" x14ac:dyDescent="0.25">
      <c r="A1312" s="150">
        <v>41909900</v>
      </c>
      <c r="B1312" s="151" t="s">
        <v>4164</v>
      </c>
      <c r="C1312" s="152" t="s">
        <v>5620</v>
      </c>
      <c r="D1312" s="153">
        <v>2019</v>
      </c>
    </row>
    <row r="1313" spans="1:4" x14ac:dyDescent="0.25">
      <c r="A1313" s="150">
        <v>41903000</v>
      </c>
      <c r="B1313" s="151" t="s">
        <v>5613</v>
      </c>
      <c r="C1313" s="152" t="s">
        <v>4434</v>
      </c>
      <c r="D1313" s="153">
        <v>2019</v>
      </c>
    </row>
    <row r="1314" spans="1:4" ht="45" x14ac:dyDescent="0.25">
      <c r="A1314" s="150">
        <v>41903100</v>
      </c>
      <c r="B1314" s="151" t="s">
        <v>5613</v>
      </c>
      <c r="C1314" s="152" t="s">
        <v>5614</v>
      </c>
      <c r="D1314" s="153">
        <v>2019</v>
      </c>
    </row>
    <row r="1315" spans="1:4" ht="75" x14ac:dyDescent="0.25">
      <c r="A1315" s="150">
        <v>11202200</v>
      </c>
      <c r="B1315" s="151" t="s">
        <v>3633</v>
      </c>
      <c r="C1315" s="152" t="s">
        <v>4444</v>
      </c>
      <c r="D1315" s="153">
        <v>2019</v>
      </c>
    </row>
    <row r="1316" spans="1:4" ht="75" x14ac:dyDescent="0.25">
      <c r="A1316" s="150">
        <v>41309100</v>
      </c>
      <c r="B1316" s="151" t="s">
        <v>5597</v>
      </c>
      <c r="C1316" s="152" t="s">
        <v>5598</v>
      </c>
      <c r="D1316" s="153">
        <v>2019</v>
      </c>
    </row>
    <row r="1317" spans="1:4" x14ac:dyDescent="0.25">
      <c r="A1317" s="150">
        <v>41300000</v>
      </c>
      <c r="B1317" s="151" t="s">
        <v>5587</v>
      </c>
      <c r="C1317" s="152" t="s">
        <v>4434</v>
      </c>
      <c r="D1317" s="153">
        <v>2019</v>
      </c>
    </row>
    <row r="1318" spans="1:4" x14ac:dyDescent="0.25">
      <c r="A1318" s="150">
        <v>41400000</v>
      </c>
      <c r="B1318" s="151" t="s">
        <v>5602</v>
      </c>
      <c r="C1318" s="152" t="s">
        <v>4434</v>
      </c>
      <c r="D1318" s="153">
        <v>2019</v>
      </c>
    </row>
    <row r="1319" spans="1:4" x14ac:dyDescent="0.25">
      <c r="A1319" s="150">
        <v>41401000</v>
      </c>
      <c r="B1319" s="151" t="s">
        <v>5602</v>
      </c>
      <c r="C1319" s="152" t="s">
        <v>4434</v>
      </c>
      <c r="D1319" s="153">
        <v>2019</v>
      </c>
    </row>
    <row r="1320" spans="1:4" ht="30" x14ac:dyDescent="0.25">
      <c r="A1320" s="150">
        <v>41401200</v>
      </c>
      <c r="B1320" s="151" t="s">
        <v>4159</v>
      </c>
      <c r="C1320" s="152" t="s">
        <v>5605</v>
      </c>
      <c r="D1320" s="153">
        <v>2019</v>
      </c>
    </row>
    <row r="1321" spans="1:4" ht="60" x14ac:dyDescent="0.25">
      <c r="A1321" s="150">
        <v>41401100</v>
      </c>
      <c r="B1321" s="151" t="s">
        <v>4157</v>
      </c>
      <c r="C1321" s="152" t="s">
        <v>5603</v>
      </c>
      <c r="D1321" s="153">
        <v>2019</v>
      </c>
    </row>
    <row r="1322" spans="1:4" ht="60" x14ac:dyDescent="0.25">
      <c r="A1322" s="150">
        <v>51704100</v>
      </c>
      <c r="B1322" s="151" t="s">
        <v>4329</v>
      </c>
      <c r="C1322" s="152" t="s">
        <v>6114</v>
      </c>
      <c r="D1322" s="153">
        <v>2019</v>
      </c>
    </row>
    <row r="1323" spans="1:4" ht="45" x14ac:dyDescent="0.25">
      <c r="A1323" s="150">
        <v>33909400</v>
      </c>
      <c r="B1323" s="151" t="s">
        <v>5428</v>
      </c>
      <c r="C1323" s="152" t="s">
        <v>5429</v>
      </c>
      <c r="D1323" s="153">
        <v>2019</v>
      </c>
    </row>
    <row r="1324" spans="1:4" ht="90" x14ac:dyDescent="0.25">
      <c r="A1324" s="150">
        <v>19303400</v>
      </c>
      <c r="B1324" s="151" t="s">
        <v>3846</v>
      </c>
      <c r="C1324" s="152" t="s">
        <v>4876</v>
      </c>
      <c r="D1324" s="153">
        <v>2019</v>
      </c>
    </row>
    <row r="1325" spans="1:4" ht="75" x14ac:dyDescent="0.25">
      <c r="A1325" s="150">
        <v>13116101</v>
      </c>
      <c r="B1325" s="151" t="s">
        <v>3740</v>
      </c>
      <c r="C1325" s="152" t="s">
        <v>4579</v>
      </c>
      <c r="D1325" s="153">
        <v>2019</v>
      </c>
    </row>
    <row r="1326" spans="1:4" x14ac:dyDescent="0.25">
      <c r="A1326" s="150">
        <v>25203000</v>
      </c>
      <c r="B1326" s="151" t="s">
        <v>5034</v>
      </c>
      <c r="C1326" s="152" t="s">
        <v>4434</v>
      </c>
      <c r="D1326" s="153">
        <v>2019</v>
      </c>
    </row>
    <row r="1327" spans="1:4" ht="45" x14ac:dyDescent="0.25">
      <c r="A1327" s="150">
        <v>25203100</v>
      </c>
      <c r="B1327" s="151" t="s">
        <v>3940</v>
      </c>
      <c r="C1327" s="152" t="s">
        <v>5035</v>
      </c>
      <c r="D1327" s="153">
        <v>2019</v>
      </c>
    </row>
    <row r="1328" spans="1:4" x14ac:dyDescent="0.25">
      <c r="A1328" s="150">
        <v>43600000</v>
      </c>
      <c r="B1328" s="151" t="s">
        <v>5719</v>
      </c>
      <c r="C1328" s="152" t="s">
        <v>4434</v>
      </c>
      <c r="D1328" s="153">
        <v>2019</v>
      </c>
    </row>
    <row r="1329" spans="1:4" x14ac:dyDescent="0.25">
      <c r="A1329" s="150">
        <v>43601000</v>
      </c>
      <c r="B1329" s="151" t="s">
        <v>5719</v>
      </c>
      <c r="C1329" s="152" t="s">
        <v>4434</v>
      </c>
      <c r="D1329" s="153">
        <v>2019</v>
      </c>
    </row>
    <row r="1330" spans="1:4" ht="60" x14ac:dyDescent="0.25">
      <c r="A1330" s="150">
        <v>43601400</v>
      </c>
      <c r="B1330" s="151" t="s">
        <v>4185</v>
      </c>
      <c r="C1330" s="152" t="s">
        <v>5725</v>
      </c>
      <c r="D1330" s="153">
        <v>2019</v>
      </c>
    </row>
    <row r="1331" spans="1:4" x14ac:dyDescent="0.25">
      <c r="A1331" s="150">
        <v>41303000</v>
      </c>
      <c r="B1331" s="151" t="s">
        <v>5590</v>
      </c>
      <c r="C1331" s="152" t="s">
        <v>4434</v>
      </c>
      <c r="D1331" s="153">
        <v>2019</v>
      </c>
    </row>
    <row r="1332" spans="1:4" ht="45" x14ac:dyDescent="0.25">
      <c r="A1332" s="150">
        <v>41303100</v>
      </c>
      <c r="B1332" s="151" t="s">
        <v>5590</v>
      </c>
      <c r="C1332" s="152" t="s">
        <v>5591</v>
      </c>
      <c r="D1332" s="153">
        <v>2019</v>
      </c>
    </row>
    <row r="1333" spans="1:4" ht="45" x14ac:dyDescent="0.25">
      <c r="A1333" s="150">
        <v>49209800</v>
      </c>
      <c r="B1333" s="151" t="s">
        <v>4254</v>
      </c>
      <c r="C1333" s="152" t="s">
        <v>5923</v>
      </c>
      <c r="D1333" s="153">
        <v>2019</v>
      </c>
    </row>
    <row r="1334" spans="1:4" ht="45" x14ac:dyDescent="0.25">
      <c r="A1334" s="150">
        <v>33903200</v>
      </c>
      <c r="B1334" s="151" t="s">
        <v>5420</v>
      </c>
      <c r="C1334" s="152" t="s">
        <v>5421</v>
      </c>
      <c r="D1334" s="153">
        <v>2019</v>
      </c>
    </row>
    <row r="1335" spans="1:4" x14ac:dyDescent="0.25">
      <c r="A1335" s="150">
        <v>33903000</v>
      </c>
      <c r="B1335" s="151" t="s">
        <v>5417</v>
      </c>
      <c r="C1335" s="152" t="s">
        <v>4434</v>
      </c>
      <c r="D1335" s="153">
        <v>2019</v>
      </c>
    </row>
    <row r="1336" spans="1:4" ht="45" x14ac:dyDescent="0.25">
      <c r="A1336" s="150">
        <v>13119907</v>
      </c>
      <c r="B1336" s="151" t="s">
        <v>4585</v>
      </c>
      <c r="C1336" s="152" t="s">
        <v>4593</v>
      </c>
      <c r="D1336" s="153">
        <v>2019</v>
      </c>
    </row>
    <row r="1337" spans="1:4" ht="30" x14ac:dyDescent="0.25">
      <c r="A1337" s="150">
        <v>11301301</v>
      </c>
      <c r="B1337" s="151" t="s">
        <v>3677</v>
      </c>
      <c r="C1337" s="152" t="s">
        <v>4456</v>
      </c>
      <c r="D1337" s="153">
        <v>2019</v>
      </c>
    </row>
    <row r="1338" spans="1:4" ht="30" x14ac:dyDescent="0.25">
      <c r="A1338" s="150">
        <v>47409100</v>
      </c>
      <c r="B1338" s="151" t="s">
        <v>5869</v>
      </c>
      <c r="C1338" s="152" t="s">
        <v>5870</v>
      </c>
      <c r="D1338" s="153">
        <v>2019</v>
      </c>
    </row>
    <row r="1339" spans="1:4" x14ac:dyDescent="0.25">
      <c r="A1339" s="150">
        <v>25302000</v>
      </c>
      <c r="B1339" s="151" t="s">
        <v>5054</v>
      </c>
      <c r="C1339" s="152" t="s">
        <v>4434</v>
      </c>
      <c r="D1339" s="153">
        <v>2019</v>
      </c>
    </row>
    <row r="1340" spans="1:4" ht="75" x14ac:dyDescent="0.25">
      <c r="A1340" s="150">
        <v>25302100</v>
      </c>
      <c r="B1340" s="151" t="s">
        <v>5054</v>
      </c>
      <c r="C1340" s="152" t="s">
        <v>5055</v>
      </c>
      <c r="D1340" s="153">
        <v>2019</v>
      </c>
    </row>
    <row r="1341" spans="1:4" x14ac:dyDescent="0.25">
      <c r="A1341" s="150">
        <v>51914000</v>
      </c>
      <c r="B1341" s="151" t="s">
        <v>6184</v>
      </c>
      <c r="C1341" s="152" t="s">
        <v>4434</v>
      </c>
      <c r="D1341" s="153">
        <v>2019</v>
      </c>
    </row>
    <row r="1342" spans="1:4" ht="105" x14ac:dyDescent="0.25">
      <c r="A1342" s="150">
        <v>51914100</v>
      </c>
      <c r="B1342" s="151" t="s">
        <v>6184</v>
      </c>
      <c r="C1342" s="152" t="s">
        <v>6185</v>
      </c>
      <c r="D1342" s="153">
        <v>2019</v>
      </c>
    </row>
    <row r="1343" spans="1:4" ht="90" x14ac:dyDescent="0.25">
      <c r="A1343" s="150">
        <v>51901200</v>
      </c>
      <c r="B1343" s="151" t="s">
        <v>6147</v>
      </c>
      <c r="C1343" s="152" t="s">
        <v>6148</v>
      </c>
      <c r="D1343" s="153">
        <v>2019</v>
      </c>
    </row>
    <row r="1344" spans="1:4" x14ac:dyDescent="0.25">
      <c r="A1344" s="150">
        <v>47407000</v>
      </c>
      <c r="B1344" s="151" t="s">
        <v>4236</v>
      </c>
      <c r="C1344" s="152" t="s">
        <v>4434</v>
      </c>
      <c r="D1344" s="153">
        <v>2019</v>
      </c>
    </row>
    <row r="1345" spans="1:4" ht="30" x14ac:dyDescent="0.25">
      <c r="A1345" s="150">
        <v>47407100</v>
      </c>
      <c r="B1345" s="151" t="s">
        <v>4236</v>
      </c>
      <c r="C1345" s="152" t="s">
        <v>5867</v>
      </c>
      <c r="D1345" s="153">
        <v>2019</v>
      </c>
    </row>
    <row r="1346" spans="1:4" ht="45" x14ac:dyDescent="0.25">
      <c r="A1346" s="150">
        <v>47501300</v>
      </c>
      <c r="B1346" s="151" t="s">
        <v>5879</v>
      </c>
      <c r="C1346" s="152" t="s">
        <v>5880</v>
      </c>
      <c r="D1346" s="153">
        <v>2019</v>
      </c>
    </row>
    <row r="1347" spans="1:4" ht="45" x14ac:dyDescent="0.25">
      <c r="A1347" s="150">
        <v>27102700</v>
      </c>
      <c r="B1347" s="151" t="s">
        <v>3965</v>
      </c>
      <c r="C1347" s="152" t="s">
        <v>5108</v>
      </c>
      <c r="D1347" s="153">
        <v>2019</v>
      </c>
    </row>
    <row r="1348" spans="1:4" ht="30" x14ac:dyDescent="0.25">
      <c r="A1348" s="150">
        <v>51605100</v>
      </c>
      <c r="B1348" s="151" t="s">
        <v>6087</v>
      </c>
      <c r="C1348" s="152" t="s">
        <v>6088</v>
      </c>
      <c r="D1348" s="153">
        <v>2019</v>
      </c>
    </row>
    <row r="1349" spans="1:4" x14ac:dyDescent="0.25">
      <c r="A1349" s="150">
        <v>51603000</v>
      </c>
      <c r="B1349" s="151" t="s">
        <v>6081</v>
      </c>
      <c r="C1349" s="152" t="s">
        <v>4434</v>
      </c>
      <c r="D1349" s="153">
        <v>2019</v>
      </c>
    </row>
    <row r="1350" spans="1:4" ht="30" x14ac:dyDescent="0.25">
      <c r="A1350" s="150">
        <v>51603100</v>
      </c>
      <c r="B1350" s="151" t="s">
        <v>6081</v>
      </c>
      <c r="C1350" s="152" t="s">
        <v>6082</v>
      </c>
      <c r="D1350" s="153">
        <v>2019</v>
      </c>
    </row>
    <row r="1351" spans="1:4" x14ac:dyDescent="0.25">
      <c r="A1351" s="150">
        <v>39509300</v>
      </c>
      <c r="B1351" s="151" t="s">
        <v>5546</v>
      </c>
      <c r="C1351" s="152" t="s">
        <v>5547</v>
      </c>
      <c r="D1351" s="153">
        <v>2019</v>
      </c>
    </row>
    <row r="1352" spans="1:4" x14ac:dyDescent="0.25">
      <c r="A1352" s="150">
        <v>47221000</v>
      </c>
      <c r="B1352" s="151" t="s">
        <v>4229</v>
      </c>
      <c r="C1352" s="152" t="s">
        <v>4434</v>
      </c>
      <c r="D1352" s="153">
        <v>2019</v>
      </c>
    </row>
    <row r="1353" spans="1:4" ht="120" x14ac:dyDescent="0.25">
      <c r="A1353" s="150">
        <v>47221100</v>
      </c>
      <c r="B1353" s="151" t="s">
        <v>4229</v>
      </c>
      <c r="C1353" s="152" t="s">
        <v>5840</v>
      </c>
      <c r="D1353" s="153">
        <v>2019</v>
      </c>
    </row>
    <row r="1354" spans="1:4" x14ac:dyDescent="0.25">
      <c r="A1354" s="150">
        <v>53502000</v>
      </c>
      <c r="B1354" s="151" t="s">
        <v>6282</v>
      </c>
      <c r="C1354" s="152" t="s">
        <v>4434</v>
      </c>
      <c r="D1354" s="153">
        <v>2019</v>
      </c>
    </row>
    <row r="1355" spans="1:4" x14ac:dyDescent="0.25">
      <c r="A1355" s="150">
        <v>53503000</v>
      </c>
      <c r="B1355" s="151" t="s">
        <v>4365</v>
      </c>
      <c r="C1355" s="152" t="s">
        <v>4434</v>
      </c>
      <c r="D1355" s="153">
        <v>2019</v>
      </c>
    </row>
    <row r="1356" spans="1:4" ht="45" x14ac:dyDescent="0.25">
      <c r="A1356" s="150">
        <v>53503100</v>
      </c>
      <c r="B1356" s="151" t="s">
        <v>4365</v>
      </c>
      <c r="C1356" s="152" t="s">
        <v>6290</v>
      </c>
      <c r="D1356" s="153">
        <v>2019</v>
      </c>
    </row>
    <row r="1357" spans="1:4" x14ac:dyDescent="0.25">
      <c r="A1357" s="150">
        <v>43507000</v>
      </c>
      <c r="B1357" s="151" t="s">
        <v>5705</v>
      </c>
      <c r="C1357" s="152" t="s">
        <v>4434</v>
      </c>
      <c r="D1357" s="153">
        <v>2019</v>
      </c>
    </row>
    <row r="1358" spans="1:4" ht="90" x14ac:dyDescent="0.25">
      <c r="A1358" s="150">
        <v>43507100</v>
      </c>
      <c r="B1358" s="151" t="s">
        <v>5705</v>
      </c>
      <c r="C1358" s="152" t="s">
        <v>5706</v>
      </c>
      <c r="D1358" s="153">
        <v>2019</v>
      </c>
    </row>
    <row r="1359" spans="1:4" x14ac:dyDescent="0.25">
      <c r="A1359" s="150">
        <v>51604000</v>
      </c>
      <c r="B1359" s="151" t="s">
        <v>6083</v>
      </c>
      <c r="C1359" s="152" t="s">
        <v>4434</v>
      </c>
      <c r="D1359" s="153">
        <v>2019</v>
      </c>
    </row>
    <row r="1360" spans="1:4" ht="30" x14ac:dyDescent="0.25">
      <c r="A1360" s="150">
        <v>51604100</v>
      </c>
      <c r="B1360" s="151" t="s">
        <v>4321</v>
      </c>
      <c r="C1360" s="152" t="s">
        <v>6084</v>
      </c>
      <c r="D1360" s="153">
        <v>2019</v>
      </c>
    </row>
    <row r="1361" spans="1:4" ht="30" x14ac:dyDescent="0.25">
      <c r="A1361" s="150">
        <v>51604200</v>
      </c>
      <c r="B1361" s="151" t="s">
        <v>4322</v>
      </c>
      <c r="C1361" s="152" t="s">
        <v>6085</v>
      </c>
      <c r="D1361" s="153">
        <v>2019</v>
      </c>
    </row>
    <row r="1362" spans="1:4" ht="60" x14ac:dyDescent="0.25">
      <c r="A1362" s="150">
        <v>53305300</v>
      </c>
      <c r="B1362" s="151" t="s">
        <v>6260</v>
      </c>
      <c r="C1362" s="152" t="s">
        <v>6261</v>
      </c>
      <c r="D1362" s="153">
        <v>2019</v>
      </c>
    </row>
    <row r="1363" spans="1:4" ht="45" x14ac:dyDescent="0.25">
      <c r="A1363" s="150">
        <v>49909700</v>
      </c>
      <c r="B1363" s="151" t="s">
        <v>4286</v>
      </c>
      <c r="C1363" s="152" t="s">
        <v>5986</v>
      </c>
      <c r="D1363" s="153">
        <v>2019</v>
      </c>
    </row>
    <row r="1364" spans="1:4" ht="30" x14ac:dyDescent="0.25">
      <c r="A1364" s="150">
        <v>39509400</v>
      </c>
      <c r="B1364" s="151" t="s">
        <v>4142</v>
      </c>
      <c r="C1364" s="152" t="s">
        <v>5548</v>
      </c>
      <c r="D1364" s="153">
        <v>2019</v>
      </c>
    </row>
    <row r="1365" spans="1:4" ht="90" x14ac:dyDescent="0.25">
      <c r="A1365" s="150">
        <v>51302300</v>
      </c>
      <c r="B1365" s="151" t="s">
        <v>4295</v>
      </c>
      <c r="C1365" s="152" t="s">
        <v>6020</v>
      </c>
      <c r="D1365" s="153">
        <v>2019</v>
      </c>
    </row>
    <row r="1366" spans="1:4" x14ac:dyDescent="0.25">
      <c r="A1366" s="150">
        <v>49305000</v>
      </c>
      <c r="B1366" s="151" t="s">
        <v>5938</v>
      </c>
      <c r="C1366" s="152" t="s">
        <v>4434</v>
      </c>
      <c r="D1366" s="153">
        <v>2019</v>
      </c>
    </row>
    <row r="1367" spans="1:4" x14ac:dyDescent="0.25">
      <c r="A1367" s="150">
        <v>11915000</v>
      </c>
      <c r="B1367" s="151" t="s">
        <v>3671</v>
      </c>
      <c r="C1367" s="152" t="s">
        <v>4434</v>
      </c>
      <c r="D1367" s="153">
        <v>2019</v>
      </c>
    </row>
    <row r="1368" spans="1:4" ht="60" x14ac:dyDescent="0.25">
      <c r="A1368" s="150">
        <v>11915100</v>
      </c>
      <c r="B1368" s="151" t="s">
        <v>3671</v>
      </c>
      <c r="C1368" s="152" t="s">
        <v>4513</v>
      </c>
      <c r="D1368" s="153">
        <v>2019</v>
      </c>
    </row>
    <row r="1369" spans="1:4" ht="135" x14ac:dyDescent="0.25">
      <c r="A1369" s="150">
        <v>21109300</v>
      </c>
      <c r="B1369" s="151" t="s">
        <v>3885</v>
      </c>
      <c r="C1369" s="152" t="s">
        <v>4952</v>
      </c>
      <c r="D1369" s="153">
        <v>2019</v>
      </c>
    </row>
    <row r="1370" spans="1:4" x14ac:dyDescent="0.25">
      <c r="A1370" s="150">
        <v>19406000</v>
      </c>
      <c r="B1370" s="151" t="s">
        <v>3867</v>
      </c>
      <c r="C1370" s="152" t="s">
        <v>4434</v>
      </c>
      <c r="D1370" s="153">
        <v>2019</v>
      </c>
    </row>
    <row r="1371" spans="1:4" ht="60" x14ac:dyDescent="0.25">
      <c r="A1371" s="150">
        <v>19406100</v>
      </c>
      <c r="B1371" s="151" t="s">
        <v>3867</v>
      </c>
      <c r="C1371" s="152" t="s">
        <v>4921</v>
      </c>
      <c r="D1371" s="153">
        <v>2019</v>
      </c>
    </row>
    <row r="1372" spans="1:4" x14ac:dyDescent="0.25">
      <c r="A1372" s="150">
        <v>25106000</v>
      </c>
      <c r="B1372" s="151" t="s">
        <v>4991</v>
      </c>
      <c r="C1372" s="152" t="s">
        <v>4434</v>
      </c>
      <c r="D1372" s="153">
        <v>2019</v>
      </c>
    </row>
    <row r="1373" spans="1:4" x14ac:dyDescent="0.25">
      <c r="A1373" s="150">
        <v>25106900</v>
      </c>
      <c r="B1373" s="151" t="s">
        <v>3919</v>
      </c>
      <c r="C1373" s="152" t="s">
        <v>4999</v>
      </c>
      <c r="D1373" s="153">
        <v>2019</v>
      </c>
    </row>
    <row r="1374" spans="1:4" x14ac:dyDescent="0.25">
      <c r="A1374" s="150">
        <v>19300000</v>
      </c>
      <c r="B1374" s="151" t="s">
        <v>4863</v>
      </c>
      <c r="C1374" s="152" t="s">
        <v>4434</v>
      </c>
      <c r="D1374" s="153">
        <v>2019</v>
      </c>
    </row>
    <row r="1375" spans="1:4" x14ac:dyDescent="0.25">
      <c r="A1375" s="150">
        <v>19309900</v>
      </c>
      <c r="B1375" s="151" t="s">
        <v>4894</v>
      </c>
      <c r="C1375" s="152" t="s">
        <v>4895</v>
      </c>
      <c r="D1375" s="153">
        <v>2019</v>
      </c>
    </row>
    <row r="1376" spans="1:4" ht="30" x14ac:dyDescent="0.25">
      <c r="A1376" s="150">
        <v>25111300</v>
      </c>
      <c r="B1376" s="151" t="s">
        <v>3926</v>
      </c>
      <c r="C1376" s="152" t="s">
        <v>5009</v>
      </c>
      <c r="D1376" s="153">
        <v>2019</v>
      </c>
    </row>
    <row r="1377" spans="1:4" x14ac:dyDescent="0.25">
      <c r="A1377" s="150">
        <v>21102000</v>
      </c>
      <c r="B1377" s="151" t="s">
        <v>4943</v>
      </c>
      <c r="C1377" s="152" t="s">
        <v>4434</v>
      </c>
      <c r="D1377" s="153">
        <v>2019</v>
      </c>
    </row>
    <row r="1378" spans="1:4" x14ac:dyDescent="0.25">
      <c r="A1378" s="150">
        <v>21102900</v>
      </c>
      <c r="B1378" s="151" t="s">
        <v>3883</v>
      </c>
      <c r="C1378" s="152" t="s">
        <v>4947</v>
      </c>
      <c r="D1378" s="153">
        <v>2019</v>
      </c>
    </row>
    <row r="1379" spans="1:4" x14ac:dyDescent="0.25">
      <c r="A1379" s="150">
        <v>19304000</v>
      </c>
      <c r="B1379" s="151" t="s">
        <v>3851</v>
      </c>
      <c r="C1379" s="152" t="s">
        <v>4434</v>
      </c>
      <c r="D1379" s="153">
        <v>2019</v>
      </c>
    </row>
    <row r="1380" spans="1:4" ht="75" x14ac:dyDescent="0.25">
      <c r="A1380" s="150">
        <v>19304100</v>
      </c>
      <c r="B1380" s="151" t="s">
        <v>3851</v>
      </c>
      <c r="C1380" s="152" t="s">
        <v>4884</v>
      </c>
      <c r="D1380" s="153">
        <v>2019</v>
      </c>
    </row>
    <row r="1381" spans="1:4" ht="30" x14ac:dyDescent="0.25">
      <c r="A1381" s="150">
        <v>25106700</v>
      </c>
      <c r="B1381" s="151" t="s">
        <v>3918</v>
      </c>
      <c r="C1381" s="152" t="s">
        <v>4998</v>
      </c>
      <c r="D1381" s="153">
        <v>2019</v>
      </c>
    </row>
    <row r="1382" spans="1:4" x14ac:dyDescent="0.25">
      <c r="A1382" s="150">
        <v>15125000</v>
      </c>
      <c r="B1382" s="151" t="s">
        <v>4672</v>
      </c>
      <c r="C1382" s="152" t="s">
        <v>4434</v>
      </c>
      <c r="D1382" s="153">
        <v>2019</v>
      </c>
    </row>
    <row r="1383" spans="1:4" ht="120" x14ac:dyDescent="0.25">
      <c r="A1383" s="150">
        <v>15125200</v>
      </c>
      <c r="B1383" s="151" t="s">
        <v>4674</v>
      </c>
      <c r="C1383" s="152" t="s">
        <v>4675</v>
      </c>
      <c r="D1383" s="153">
        <v>2019</v>
      </c>
    </row>
    <row r="1384" spans="1:4" ht="90" x14ac:dyDescent="0.25">
      <c r="A1384" s="150">
        <v>15125300</v>
      </c>
      <c r="B1384" s="151" t="s">
        <v>4676</v>
      </c>
      <c r="C1384" s="152" t="s">
        <v>4677</v>
      </c>
      <c r="D1384" s="153">
        <v>2019</v>
      </c>
    </row>
    <row r="1385" spans="1:4" ht="90" x14ac:dyDescent="0.25">
      <c r="A1385" s="150">
        <v>19101300</v>
      </c>
      <c r="B1385" s="151" t="s">
        <v>3817</v>
      </c>
      <c r="C1385" s="152" t="s">
        <v>4820</v>
      </c>
      <c r="D1385" s="153">
        <v>2019</v>
      </c>
    </row>
    <row r="1386" spans="1:4" ht="30" x14ac:dyDescent="0.25">
      <c r="A1386" s="150">
        <v>47101103</v>
      </c>
      <c r="B1386" s="151" t="s">
        <v>4206</v>
      </c>
      <c r="C1386" s="152" t="s">
        <v>5788</v>
      </c>
      <c r="D1386" s="153">
        <v>2019</v>
      </c>
    </row>
    <row r="1387" spans="1:4" ht="75" x14ac:dyDescent="0.25">
      <c r="A1387" s="150">
        <v>17219911</v>
      </c>
      <c r="B1387" s="151" t="s">
        <v>3790</v>
      </c>
      <c r="C1387" s="152" t="s">
        <v>4762</v>
      </c>
      <c r="D1387" s="153">
        <v>2019</v>
      </c>
    </row>
    <row r="1388" spans="1:4" x14ac:dyDescent="0.25">
      <c r="A1388" s="150">
        <v>47223000</v>
      </c>
      <c r="B1388" s="151" t="s">
        <v>4231</v>
      </c>
      <c r="C1388" s="152" t="s">
        <v>4434</v>
      </c>
      <c r="D1388" s="153">
        <v>2019</v>
      </c>
    </row>
    <row r="1389" spans="1:4" ht="90" x14ac:dyDescent="0.25">
      <c r="A1389" s="150">
        <v>47223100</v>
      </c>
      <c r="B1389" s="151" t="s">
        <v>4231</v>
      </c>
      <c r="C1389" s="152" t="s">
        <v>5842</v>
      </c>
      <c r="D1389" s="153">
        <v>2019</v>
      </c>
    </row>
    <row r="1390" spans="1:4" ht="30" x14ac:dyDescent="0.25">
      <c r="A1390" s="150">
        <v>41401107</v>
      </c>
      <c r="B1390" s="151" t="s">
        <v>4158</v>
      </c>
      <c r="C1390" s="152" t="s">
        <v>5604</v>
      </c>
      <c r="D1390" s="153">
        <v>2019</v>
      </c>
    </row>
    <row r="1391" spans="1:4" ht="30" x14ac:dyDescent="0.25">
      <c r="A1391" s="150">
        <v>47215204</v>
      </c>
      <c r="B1391" s="151" t="s">
        <v>5833</v>
      </c>
      <c r="C1391" s="152" t="s">
        <v>5834</v>
      </c>
      <c r="D1391" s="153">
        <v>2019</v>
      </c>
    </row>
    <row r="1392" spans="1:4" ht="60" x14ac:dyDescent="0.25">
      <c r="A1392" s="150">
        <v>27401400</v>
      </c>
      <c r="B1392" s="151" t="s">
        <v>3992</v>
      </c>
      <c r="C1392" s="152" t="s">
        <v>5170</v>
      </c>
      <c r="D1392" s="153">
        <v>2019</v>
      </c>
    </row>
    <row r="1393" spans="1:4" ht="30" x14ac:dyDescent="0.25">
      <c r="A1393" s="150">
        <v>11917902</v>
      </c>
      <c r="B1393" s="151" t="s">
        <v>4135</v>
      </c>
      <c r="C1393" s="152" t="s">
        <v>4520</v>
      </c>
      <c r="D1393" s="153">
        <v>2019</v>
      </c>
    </row>
    <row r="1394" spans="1:4" x14ac:dyDescent="0.25">
      <c r="A1394" s="150">
        <v>25205000</v>
      </c>
      <c r="B1394" s="151" t="s">
        <v>5037</v>
      </c>
      <c r="C1394" s="152" t="s">
        <v>4434</v>
      </c>
      <c r="D1394" s="153">
        <v>2019</v>
      </c>
    </row>
    <row r="1395" spans="1:4" x14ac:dyDescent="0.25">
      <c r="A1395" s="150">
        <v>25205900</v>
      </c>
      <c r="B1395" s="151" t="s">
        <v>5048</v>
      </c>
      <c r="C1395" s="152" t="s">
        <v>5049</v>
      </c>
      <c r="D1395" s="153">
        <v>2019</v>
      </c>
    </row>
    <row r="1396" spans="1:4" ht="75" x14ac:dyDescent="0.25">
      <c r="A1396" s="150">
        <v>25205600</v>
      </c>
      <c r="B1396" s="151" t="s">
        <v>5044</v>
      </c>
      <c r="C1396" s="152" t="s">
        <v>5045</v>
      </c>
      <c r="D1396" s="153">
        <v>2019</v>
      </c>
    </row>
    <row r="1397" spans="1:4" ht="75" x14ac:dyDescent="0.25">
      <c r="A1397" s="150">
        <v>25205500</v>
      </c>
      <c r="B1397" s="151" t="s">
        <v>5042</v>
      </c>
      <c r="C1397" s="152" t="s">
        <v>5043</v>
      </c>
      <c r="D1397" s="153">
        <v>2019</v>
      </c>
    </row>
    <row r="1398" spans="1:4" ht="75" x14ac:dyDescent="0.25">
      <c r="A1398" s="150">
        <v>25205700</v>
      </c>
      <c r="B1398" s="151" t="s">
        <v>3944</v>
      </c>
      <c r="C1398" s="152" t="s">
        <v>5046</v>
      </c>
      <c r="D1398" s="153">
        <v>2019</v>
      </c>
    </row>
    <row r="1399" spans="1:4" ht="75" x14ac:dyDescent="0.25">
      <c r="A1399" s="150">
        <v>25205100</v>
      </c>
      <c r="B1399" s="151" t="s">
        <v>3942</v>
      </c>
      <c r="C1399" s="152" t="s">
        <v>5038</v>
      </c>
      <c r="D1399" s="153">
        <v>2019</v>
      </c>
    </row>
    <row r="1400" spans="1:4" ht="75" x14ac:dyDescent="0.25">
      <c r="A1400" s="150">
        <v>25205800</v>
      </c>
      <c r="B1400" s="151" t="s">
        <v>3945</v>
      </c>
      <c r="C1400" s="152" t="s">
        <v>5047</v>
      </c>
      <c r="D1400" s="153">
        <v>2019</v>
      </c>
    </row>
    <row r="1401" spans="1:4" ht="45" x14ac:dyDescent="0.25">
      <c r="A1401" s="150">
        <v>27101400</v>
      </c>
      <c r="B1401" s="151" t="s">
        <v>5096</v>
      </c>
      <c r="C1401" s="152" t="s">
        <v>5097</v>
      </c>
      <c r="D1401" s="153">
        <v>2019</v>
      </c>
    </row>
    <row r="1402" spans="1:4" ht="165" x14ac:dyDescent="0.25">
      <c r="A1402" s="150">
        <v>55301800</v>
      </c>
      <c r="B1402" s="151" t="s">
        <v>4378</v>
      </c>
      <c r="C1402" s="152" t="s">
        <v>6385</v>
      </c>
      <c r="D1402" s="153">
        <v>2019</v>
      </c>
    </row>
    <row r="1403" spans="1:4" ht="165" x14ac:dyDescent="0.25">
      <c r="A1403" s="150">
        <v>55101700</v>
      </c>
      <c r="B1403" s="151" t="s">
        <v>4373</v>
      </c>
      <c r="C1403" s="152" t="s">
        <v>6364</v>
      </c>
      <c r="D1403" s="153">
        <v>2019</v>
      </c>
    </row>
    <row r="1404" spans="1:4" ht="45" x14ac:dyDescent="0.25">
      <c r="A1404" s="150">
        <v>29112700</v>
      </c>
      <c r="B1404" s="151" t="s">
        <v>4035</v>
      </c>
      <c r="C1404" s="152" t="s">
        <v>5224</v>
      </c>
      <c r="D1404" s="153">
        <v>2019</v>
      </c>
    </row>
    <row r="1405" spans="1:4" ht="60" x14ac:dyDescent="0.25">
      <c r="A1405" s="150">
        <v>31909901</v>
      </c>
      <c r="B1405" s="151" t="s">
        <v>4098</v>
      </c>
      <c r="C1405" s="152" t="s">
        <v>5367</v>
      </c>
      <c r="D1405" s="153">
        <v>2019</v>
      </c>
    </row>
    <row r="1406" spans="1:4" ht="30" x14ac:dyDescent="0.25">
      <c r="A1406" s="150">
        <v>29122906</v>
      </c>
      <c r="B1406" s="151" t="s">
        <v>4022</v>
      </c>
      <c r="C1406" s="152" t="s">
        <v>5210</v>
      </c>
      <c r="D1406" s="153">
        <v>2019</v>
      </c>
    </row>
    <row r="1407" spans="1:4" x14ac:dyDescent="0.25">
      <c r="A1407" s="150">
        <v>51802000</v>
      </c>
      <c r="B1407" s="151" t="s">
        <v>6129</v>
      </c>
      <c r="C1407" s="152" t="s">
        <v>4434</v>
      </c>
      <c r="D1407" s="153">
        <v>2019</v>
      </c>
    </row>
    <row r="1408" spans="1:4" ht="45" x14ac:dyDescent="0.25">
      <c r="A1408" s="150">
        <v>51802100</v>
      </c>
      <c r="B1408" s="151" t="s">
        <v>6129</v>
      </c>
      <c r="C1408" s="152" t="s">
        <v>6130</v>
      </c>
      <c r="D1408" s="153">
        <v>2019</v>
      </c>
    </row>
    <row r="1409" spans="1:4" x14ac:dyDescent="0.25">
      <c r="A1409" s="150">
        <v>43911000</v>
      </c>
      <c r="B1409" s="151" t="s">
        <v>4193</v>
      </c>
      <c r="C1409" s="152" t="s">
        <v>4434</v>
      </c>
      <c r="D1409" s="153">
        <v>2019</v>
      </c>
    </row>
    <row r="1410" spans="1:4" ht="45" x14ac:dyDescent="0.25">
      <c r="A1410" s="150">
        <v>43911100</v>
      </c>
      <c r="B1410" s="151" t="s">
        <v>4193</v>
      </c>
      <c r="C1410" s="152" t="s">
        <v>5743</v>
      </c>
      <c r="D1410" s="153">
        <v>2019</v>
      </c>
    </row>
    <row r="1411" spans="1:4" x14ac:dyDescent="0.25">
      <c r="A1411" s="150">
        <v>15204000</v>
      </c>
      <c r="B1411" s="151" t="s">
        <v>3746</v>
      </c>
      <c r="C1411" s="152" t="s">
        <v>4434</v>
      </c>
      <c r="D1411" s="153">
        <v>2019</v>
      </c>
    </row>
    <row r="1412" spans="1:4" ht="75" x14ac:dyDescent="0.25">
      <c r="A1412" s="150">
        <v>15204100</v>
      </c>
      <c r="B1412" s="151" t="s">
        <v>3746</v>
      </c>
      <c r="C1412" s="152" t="s">
        <v>4697</v>
      </c>
      <c r="D1412" s="153">
        <v>2019</v>
      </c>
    </row>
    <row r="1413" spans="1:4" ht="90" x14ac:dyDescent="0.25">
      <c r="A1413" s="150">
        <v>53706500</v>
      </c>
      <c r="B1413" s="151" t="s">
        <v>6336</v>
      </c>
      <c r="C1413" s="152" t="s">
        <v>6337</v>
      </c>
      <c r="D1413" s="153">
        <v>2019</v>
      </c>
    </row>
    <row r="1414" spans="1:4" x14ac:dyDescent="0.25">
      <c r="A1414" s="150">
        <v>51919503</v>
      </c>
      <c r="B1414" s="151" t="s">
        <v>6203</v>
      </c>
      <c r="C1414" s="152" t="s">
        <v>6204</v>
      </c>
      <c r="D1414" s="153">
        <v>2019</v>
      </c>
    </row>
    <row r="1415" spans="1:4" ht="30" x14ac:dyDescent="0.25">
      <c r="A1415" s="150">
        <v>47202200</v>
      </c>
      <c r="B1415" s="151" t="s">
        <v>4209</v>
      </c>
      <c r="C1415" s="152" t="s">
        <v>5793</v>
      </c>
      <c r="D1415" s="153">
        <v>2019</v>
      </c>
    </row>
    <row r="1416" spans="1:4" x14ac:dyDescent="0.25">
      <c r="A1416" s="150">
        <v>47222000</v>
      </c>
      <c r="B1416" s="151" t="s">
        <v>4230</v>
      </c>
      <c r="C1416" s="152" t="s">
        <v>4434</v>
      </c>
      <c r="D1416" s="153">
        <v>2019</v>
      </c>
    </row>
    <row r="1417" spans="1:4" ht="60" x14ac:dyDescent="0.25">
      <c r="A1417" s="150">
        <v>47222100</v>
      </c>
      <c r="B1417" s="151" t="s">
        <v>4230</v>
      </c>
      <c r="C1417" s="152" t="s">
        <v>5841</v>
      </c>
      <c r="D1417" s="153">
        <v>2019</v>
      </c>
    </row>
    <row r="1418" spans="1:4" x14ac:dyDescent="0.25">
      <c r="A1418" s="150">
        <v>51204000</v>
      </c>
      <c r="B1418" s="151" t="s">
        <v>4291</v>
      </c>
      <c r="C1418" s="152" t="s">
        <v>4434</v>
      </c>
      <c r="D1418" s="153">
        <v>2019</v>
      </c>
    </row>
    <row r="1419" spans="1:4" ht="30" x14ac:dyDescent="0.25">
      <c r="A1419" s="150">
        <v>51204100</v>
      </c>
      <c r="B1419" s="151" t="s">
        <v>4291</v>
      </c>
      <c r="C1419" s="152" t="s">
        <v>6004</v>
      </c>
      <c r="D1419" s="153">
        <v>2019</v>
      </c>
    </row>
    <row r="1420" spans="1:4" ht="75" x14ac:dyDescent="0.25">
      <c r="A1420" s="150">
        <v>21101100</v>
      </c>
      <c r="B1420" s="151" t="s">
        <v>3875</v>
      </c>
      <c r="C1420" s="152" t="s">
        <v>4936</v>
      </c>
      <c r="D1420" s="153">
        <v>2019</v>
      </c>
    </row>
    <row r="1421" spans="1:4" x14ac:dyDescent="0.25">
      <c r="A1421" s="150">
        <v>25303000</v>
      </c>
      <c r="B1421" s="151" t="s">
        <v>5056</v>
      </c>
      <c r="C1421" s="152" t="s">
        <v>4434</v>
      </c>
      <c r="D1421" s="153">
        <v>2019</v>
      </c>
    </row>
    <row r="1422" spans="1:4" ht="60" x14ac:dyDescent="0.25">
      <c r="A1422" s="150">
        <v>25303100</v>
      </c>
      <c r="B1422" s="151" t="s">
        <v>5056</v>
      </c>
      <c r="C1422" s="152" t="s">
        <v>5057</v>
      </c>
      <c r="D1422" s="153">
        <v>2019</v>
      </c>
    </row>
    <row r="1423" spans="1:4" x14ac:dyDescent="0.25">
      <c r="A1423" s="150">
        <v>53404000</v>
      </c>
      <c r="B1423" s="151" t="s">
        <v>4360</v>
      </c>
      <c r="C1423" s="152" t="s">
        <v>4434</v>
      </c>
      <c r="D1423" s="153">
        <v>2019</v>
      </c>
    </row>
    <row r="1424" spans="1:4" ht="30" x14ac:dyDescent="0.25">
      <c r="A1424" s="150">
        <v>53404100</v>
      </c>
      <c r="B1424" s="151" t="s">
        <v>4360</v>
      </c>
      <c r="C1424" s="152" t="s">
        <v>6276</v>
      </c>
      <c r="D1424" s="153">
        <v>2019</v>
      </c>
    </row>
    <row r="1425" spans="1:4" x14ac:dyDescent="0.25">
      <c r="A1425" s="150">
        <v>37100000</v>
      </c>
      <c r="B1425" s="151" t="s">
        <v>5473</v>
      </c>
      <c r="C1425" s="152" t="s">
        <v>4434</v>
      </c>
      <c r="D1425" s="153">
        <v>2019</v>
      </c>
    </row>
    <row r="1426" spans="1:4" x14ac:dyDescent="0.25">
      <c r="A1426" s="150">
        <v>47100000</v>
      </c>
      <c r="B1426" s="151" t="s">
        <v>5786</v>
      </c>
      <c r="C1426" s="152" t="s">
        <v>4434</v>
      </c>
      <c r="D1426" s="153">
        <v>2019</v>
      </c>
    </row>
    <row r="1427" spans="1:4" x14ac:dyDescent="0.25">
      <c r="A1427" s="150">
        <v>45100000</v>
      </c>
      <c r="B1427" s="151" t="s">
        <v>5747</v>
      </c>
      <c r="C1427" s="152" t="s">
        <v>4434</v>
      </c>
      <c r="D1427" s="153">
        <v>2019</v>
      </c>
    </row>
    <row r="1428" spans="1:4" x14ac:dyDescent="0.25">
      <c r="A1428" s="150">
        <v>35100000</v>
      </c>
      <c r="B1428" s="151" t="s">
        <v>5434</v>
      </c>
      <c r="C1428" s="152" t="s">
        <v>4434</v>
      </c>
      <c r="D1428" s="153">
        <v>2019</v>
      </c>
    </row>
    <row r="1429" spans="1:4" x14ac:dyDescent="0.25">
      <c r="A1429" s="150">
        <v>35101000</v>
      </c>
      <c r="B1429" s="151" t="s">
        <v>5434</v>
      </c>
      <c r="C1429" s="152" t="s">
        <v>4434</v>
      </c>
      <c r="D1429" s="153">
        <v>2019</v>
      </c>
    </row>
    <row r="1430" spans="1:4" x14ac:dyDescent="0.25">
      <c r="A1430" s="150">
        <v>49100000</v>
      </c>
      <c r="B1430" s="151" t="s">
        <v>5905</v>
      </c>
      <c r="C1430" s="152" t="s">
        <v>4434</v>
      </c>
      <c r="D1430" s="153">
        <v>2019</v>
      </c>
    </row>
    <row r="1431" spans="1:4" x14ac:dyDescent="0.25">
      <c r="A1431" s="150">
        <v>43100000</v>
      </c>
      <c r="B1431" s="151" t="s">
        <v>5621</v>
      </c>
      <c r="C1431" s="152" t="s">
        <v>4434</v>
      </c>
      <c r="D1431" s="153">
        <v>2019</v>
      </c>
    </row>
    <row r="1432" spans="1:4" x14ac:dyDescent="0.25">
      <c r="A1432" s="150">
        <v>39100000</v>
      </c>
      <c r="B1432" s="151" t="s">
        <v>5495</v>
      </c>
      <c r="C1432" s="152" t="s">
        <v>4434</v>
      </c>
      <c r="D1432" s="153">
        <v>2019</v>
      </c>
    </row>
    <row r="1433" spans="1:4" x14ac:dyDescent="0.25">
      <c r="A1433" s="150">
        <v>51100000</v>
      </c>
      <c r="B1433" s="151" t="s">
        <v>5992</v>
      </c>
      <c r="C1433" s="152" t="s">
        <v>4434</v>
      </c>
      <c r="D1433" s="153">
        <v>2019</v>
      </c>
    </row>
    <row r="1434" spans="1:4" x14ac:dyDescent="0.25">
      <c r="A1434" s="150">
        <v>33100000</v>
      </c>
      <c r="B1434" s="151" t="s">
        <v>5370</v>
      </c>
      <c r="C1434" s="152" t="s">
        <v>4434</v>
      </c>
      <c r="D1434" s="153">
        <v>2019</v>
      </c>
    </row>
    <row r="1435" spans="1:4" x14ac:dyDescent="0.25">
      <c r="A1435" s="150">
        <v>41100000</v>
      </c>
      <c r="B1435" s="151" t="s">
        <v>5572</v>
      </c>
      <c r="C1435" s="152" t="s">
        <v>4434</v>
      </c>
      <c r="D1435" s="153">
        <v>2019</v>
      </c>
    </row>
    <row r="1436" spans="1:4" x14ac:dyDescent="0.25">
      <c r="A1436" s="150">
        <v>53100000</v>
      </c>
      <c r="B1436" s="151" t="s">
        <v>6221</v>
      </c>
      <c r="C1436" s="152" t="s">
        <v>4434</v>
      </c>
      <c r="D1436" s="153">
        <v>2019</v>
      </c>
    </row>
    <row r="1437" spans="1:4" ht="75" x14ac:dyDescent="0.25">
      <c r="A1437" s="150">
        <v>11307104</v>
      </c>
      <c r="B1437" s="151" t="s">
        <v>3676</v>
      </c>
      <c r="C1437" s="152" t="s">
        <v>4476</v>
      </c>
      <c r="D1437" s="153">
        <v>2019</v>
      </c>
    </row>
    <row r="1438" spans="1:4" x14ac:dyDescent="0.25">
      <c r="A1438" s="150">
        <v>47502000</v>
      </c>
      <c r="B1438" s="151" t="s">
        <v>5881</v>
      </c>
      <c r="C1438" s="152" t="s">
        <v>4434</v>
      </c>
      <c r="D1438" s="153">
        <v>2019</v>
      </c>
    </row>
    <row r="1439" spans="1:4" x14ac:dyDescent="0.25">
      <c r="A1439" s="150">
        <v>29124000</v>
      </c>
      <c r="B1439" s="151" t="s">
        <v>4010</v>
      </c>
      <c r="C1439" s="152" t="s">
        <v>4434</v>
      </c>
      <c r="D1439" s="153">
        <v>2019</v>
      </c>
    </row>
    <row r="1440" spans="1:4" ht="30" x14ac:dyDescent="0.25">
      <c r="A1440" s="150">
        <v>29124900</v>
      </c>
      <c r="B1440" s="151" t="s">
        <v>5268</v>
      </c>
      <c r="C1440" s="152" t="s">
        <v>5269</v>
      </c>
      <c r="D1440" s="153">
        <v>2019</v>
      </c>
    </row>
    <row r="1441" spans="1:4" ht="75" x14ac:dyDescent="0.25">
      <c r="A1441" s="150">
        <v>29909300</v>
      </c>
      <c r="B1441" s="151" t="s">
        <v>5321</v>
      </c>
      <c r="C1441" s="152" t="s">
        <v>5331</v>
      </c>
      <c r="D1441" s="153">
        <v>2019</v>
      </c>
    </row>
    <row r="1442" spans="1:4" ht="90" x14ac:dyDescent="0.25">
      <c r="A1442" s="150">
        <v>29205500</v>
      </c>
      <c r="B1442" s="151" t="s">
        <v>4067</v>
      </c>
      <c r="C1442" s="152" t="s">
        <v>5306</v>
      </c>
      <c r="D1442" s="153">
        <v>2019</v>
      </c>
    </row>
    <row r="1443" spans="1:4" x14ac:dyDescent="0.25">
      <c r="A1443" s="150">
        <v>19302000</v>
      </c>
      <c r="B1443" s="151" t="s">
        <v>3845</v>
      </c>
      <c r="C1443" s="152" t="s">
        <v>4434</v>
      </c>
      <c r="D1443" s="153">
        <v>2019</v>
      </c>
    </row>
    <row r="1444" spans="1:4" ht="75" x14ac:dyDescent="0.25">
      <c r="A1444" s="150">
        <v>19302200</v>
      </c>
      <c r="B1444" s="151" t="s">
        <v>3845</v>
      </c>
      <c r="C1444" s="152" t="s">
        <v>4866</v>
      </c>
      <c r="D1444" s="153">
        <v>2019</v>
      </c>
    </row>
    <row r="1445" spans="1:4" x14ac:dyDescent="0.25">
      <c r="A1445" s="150">
        <v>17303000</v>
      </c>
      <c r="B1445" s="151" t="s">
        <v>4812</v>
      </c>
      <c r="C1445" s="152" t="s">
        <v>4434</v>
      </c>
      <c r="D1445" s="153">
        <v>2019</v>
      </c>
    </row>
    <row r="1446" spans="1:4" ht="120" x14ac:dyDescent="0.25">
      <c r="A1446" s="150">
        <v>17303100</v>
      </c>
      <c r="B1446" s="151" t="s">
        <v>4812</v>
      </c>
      <c r="C1446" s="152" t="s">
        <v>4813</v>
      </c>
      <c r="D1446" s="153">
        <v>2019</v>
      </c>
    </row>
    <row r="1447" spans="1:4" ht="60" x14ac:dyDescent="0.25">
      <c r="A1447" s="150">
        <v>17102200</v>
      </c>
      <c r="B1447" s="151" t="s">
        <v>3754</v>
      </c>
      <c r="C1447" s="152" t="s">
        <v>4712</v>
      </c>
      <c r="D1447" s="153">
        <v>2019</v>
      </c>
    </row>
    <row r="1448" spans="1:4" x14ac:dyDescent="0.25">
      <c r="A1448" s="150">
        <v>17102000</v>
      </c>
      <c r="B1448" s="151" t="s">
        <v>4710</v>
      </c>
      <c r="C1448" s="152" t="s">
        <v>4434</v>
      </c>
      <c r="D1448" s="153">
        <v>2019</v>
      </c>
    </row>
    <row r="1449" spans="1:4" ht="30" x14ac:dyDescent="0.25">
      <c r="A1449" s="150">
        <v>13119905</v>
      </c>
      <c r="B1449" s="151" t="s">
        <v>4589</v>
      </c>
      <c r="C1449" s="152" t="s">
        <v>4590</v>
      </c>
      <c r="D1449" s="153">
        <v>2019</v>
      </c>
    </row>
    <row r="1450" spans="1:4" x14ac:dyDescent="0.25">
      <c r="A1450" s="150">
        <v>43201000</v>
      </c>
      <c r="B1450" s="151" t="s">
        <v>5624</v>
      </c>
      <c r="C1450" s="152" t="s">
        <v>4434</v>
      </c>
      <c r="D1450" s="153">
        <v>2019</v>
      </c>
    </row>
    <row r="1451" spans="1:4" ht="45" x14ac:dyDescent="0.25">
      <c r="A1451" s="150">
        <v>43201100</v>
      </c>
      <c r="B1451" s="151" t="s">
        <v>5624</v>
      </c>
      <c r="C1451" s="152" t="s">
        <v>5625</v>
      </c>
      <c r="D1451" s="153">
        <v>2019</v>
      </c>
    </row>
    <row r="1452" spans="1:4" x14ac:dyDescent="0.25">
      <c r="A1452" s="150">
        <v>51605200</v>
      </c>
      <c r="B1452" s="151" t="s">
        <v>6089</v>
      </c>
      <c r="C1452" s="152" t="s">
        <v>6090</v>
      </c>
      <c r="D1452" s="153">
        <v>2019</v>
      </c>
    </row>
    <row r="1453" spans="1:4" x14ac:dyDescent="0.25">
      <c r="A1453" s="150">
        <v>51605000</v>
      </c>
      <c r="B1453" s="151" t="s">
        <v>6086</v>
      </c>
      <c r="C1453" s="152" t="s">
        <v>4434</v>
      </c>
      <c r="D1453" s="153">
        <v>2019</v>
      </c>
    </row>
    <row r="1454" spans="1:4" ht="30" x14ac:dyDescent="0.25">
      <c r="A1454" s="150">
        <v>27201204</v>
      </c>
      <c r="B1454" s="151" t="s">
        <v>3970</v>
      </c>
      <c r="C1454" s="152" t="s">
        <v>5119</v>
      </c>
      <c r="D1454" s="153">
        <v>2019</v>
      </c>
    </row>
    <row r="1455" spans="1:4" x14ac:dyDescent="0.25">
      <c r="A1455" s="150">
        <v>53712000</v>
      </c>
      <c r="B1455" s="151" t="s">
        <v>6349</v>
      </c>
      <c r="C1455" s="152" t="s">
        <v>4434</v>
      </c>
      <c r="D1455" s="153">
        <v>2019</v>
      </c>
    </row>
    <row r="1456" spans="1:4" ht="60" x14ac:dyDescent="0.25">
      <c r="A1456" s="150">
        <v>53712100</v>
      </c>
      <c r="B1456" s="151" t="s">
        <v>6349</v>
      </c>
      <c r="C1456" s="152" t="s">
        <v>6350</v>
      </c>
      <c r="D1456" s="153">
        <v>2019</v>
      </c>
    </row>
    <row r="1457" spans="1:4" ht="30" x14ac:dyDescent="0.25">
      <c r="A1457" s="150">
        <v>47208200</v>
      </c>
      <c r="B1457" s="151" t="s">
        <v>5816</v>
      </c>
      <c r="C1457" s="152" t="s">
        <v>5817</v>
      </c>
      <c r="D1457" s="153">
        <v>2019</v>
      </c>
    </row>
    <row r="1458" spans="1:4" ht="30" x14ac:dyDescent="0.25">
      <c r="A1458" s="150">
        <v>13208100</v>
      </c>
      <c r="B1458" s="151" t="s">
        <v>3711</v>
      </c>
      <c r="C1458" s="152" t="s">
        <v>4622</v>
      </c>
      <c r="D1458" s="153">
        <v>2019</v>
      </c>
    </row>
    <row r="1459" spans="1:4" x14ac:dyDescent="0.25">
      <c r="A1459" s="150">
        <v>13208000</v>
      </c>
      <c r="B1459" s="151" t="s">
        <v>4621</v>
      </c>
      <c r="C1459" s="152" t="s">
        <v>4434</v>
      </c>
      <c r="D1459" s="153">
        <v>2019</v>
      </c>
    </row>
    <row r="1460" spans="1:4" ht="30" x14ac:dyDescent="0.25">
      <c r="A1460" s="150">
        <v>13208200</v>
      </c>
      <c r="B1460" s="151" t="s">
        <v>3712</v>
      </c>
      <c r="C1460" s="152" t="s">
        <v>4623</v>
      </c>
      <c r="D1460" s="153">
        <v>2019</v>
      </c>
    </row>
    <row r="1461" spans="1:4" ht="30" x14ac:dyDescent="0.25">
      <c r="A1461" s="150">
        <v>53305400</v>
      </c>
      <c r="B1461" s="151" t="s">
        <v>6262</v>
      </c>
      <c r="C1461" s="152" t="s">
        <v>6263</v>
      </c>
      <c r="D1461" s="153">
        <v>2019</v>
      </c>
    </row>
    <row r="1462" spans="1:4" x14ac:dyDescent="0.25">
      <c r="A1462" s="150">
        <v>25309900</v>
      </c>
      <c r="B1462" s="151" t="s">
        <v>5060</v>
      </c>
      <c r="C1462" s="152" t="s">
        <v>5061</v>
      </c>
      <c r="D1462" s="153">
        <v>2019</v>
      </c>
    </row>
    <row r="1463" spans="1:4" x14ac:dyDescent="0.25">
      <c r="A1463" s="150">
        <v>25904000</v>
      </c>
      <c r="B1463" s="151" t="s">
        <v>5078</v>
      </c>
      <c r="C1463" s="152" t="s">
        <v>4434</v>
      </c>
      <c r="D1463" s="153">
        <v>2019</v>
      </c>
    </row>
    <row r="1464" spans="1:4" x14ac:dyDescent="0.25">
      <c r="A1464" s="150">
        <v>25904900</v>
      </c>
      <c r="B1464" s="151" t="s">
        <v>5086</v>
      </c>
      <c r="C1464" s="152" t="s">
        <v>5087</v>
      </c>
      <c r="D1464" s="153">
        <v>2019</v>
      </c>
    </row>
    <row r="1465" spans="1:4" ht="75" x14ac:dyDescent="0.25">
      <c r="A1465" s="150">
        <v>25904400</v>
      </c>
      <c r="B1465" s="151" t="s">
        <v>5084</v>
      </c>
      <c r="C1465" s="152" t="s">
        <v>5085</v>
      </c>
      <c r="D1465" s="153">
        <v>2019</v>
      </c>
    </row>
    <row r="1466" spans="1:4" ht="60" x14ac:dyDescent="0.25">
      <c r="A1466" s="150">
        <v>25904200</v>
      </c>
      <c r="B1466" s="151" t="s">
        <v>5080</v>
      </c>
      <c r="C1466" s="152" t="s">
        <v>5081</v>
      </c>
      <c r="D1466" s="153">
        <v>2019</v>
      </c>
    </row>
    <row r="1467" spans="1:4" ht="60" x14ac:dyDescent="0.25">
      <c r="A1467" s="150">
        <v>25904300</v>
      </c>
      <c r="B1467" s="151" t="s">
        <v>5082</v>
      </c>
      <c r="C1467" s="152" t="s">
        <v>5083</v>
      </c>
      <c r="D1467" s="153">
        <v>2019</v>
      </c>
    </row>
    <row r="1468" spans="1:4" ht="105" x14ac:dyDescent="0.25">
      <c r="A1468" s="150">
        <v>51209200</v>
      </c>
      <c r="B1468" s="151" t="s">
        <v>6009</v>
      </c>
      <c r="C1468" s="152" t="s">
        <v>6010</v>
      </c>
      <c r="D1468" s="153">
        <v>2019</v>
      </c>
    </row>
    <row r="1469" spans="1:4" ht="30" x14ac:dyDescent="0.25">
      <c r="A1469" s="150">
        <v>27304200</v>
      </c>
      <c r="B1469" s="151" t="s">
        <v>3985</v>
      </c>
      <c r="C1469" s="152" t="s">
        <v>5155</v>
      </c>
      <c r="D1469" s="153">
        <v>2019</v>
      </c>
    </row>
    <row r="1470" spans="1:4" ht="30" x14ac:dyDescent="0.25">
      <c r="A1470" s="150">
        <v>15124101</v>
      </c>
      <c r="B1470" s="151" t="s">
        <v>3728</v>
      </c>
      <c r="C1470" s="152" t="s">
        <v>4668</v>
      </c>
      <c r="D1470" s="153">
        <v>2019</v>
      </c>
    </row>
    <row r="1471" spans="1:4" ht="75" x14ac:dyDescent="0.25">
      <c r="A1471" s="150">
        <v>49202200</v>
      </c>
      <c r="B1471" s="151" t="s">
        <v>4248</v>
      </c>
      <c r="C1471" s="152" t="s">
        <v>5912</v>
      </c>
      <c r="D1471" s="153">
        <v>2019</v>
      </c>
    </row>
    <row r="1472" spans="1:4" x14ac:dyDescent="0.25">
      <c r="A1472" s="150">
        <v>49905200</v>
      </c>
      <c r="B1472" s="151" t="s">
        <v>4277</v>
      </c>
      <c r="C1472" s="152" t="s">
        <v>5965</v>
      </c>
      <c r="D1472" s="153">
        <v>2019</v>
      </c>
    </row>
    <row r="1473" spans="1:4" x14ac:dyDescent="0.25">
      <c r="A1473" s="150">
        <v>41904000</v>
      </c>
      <c r="B1473" s="151" t="s">
        <v>5615</v>
      </c>
      <c r="C1473" s="152" t="s">
        <v>4434</v>
      </c>
      <c r="D1473" s="153">
        <v>2019</v>
      </c>
    </row>
    <row r="1474" spans="1:4" x14ac:dyDescent="0.25">
      <c r="A1474" s="150">
        <v>41904100</v>
      </c>
      <c r="B1474" s="151" t="s">
        <v>5615</v>
      </c>
      <c r="C1474" s="152" t="s">
        <v>5616</v>
      </c>
      <c r="D1474" s="153">
        <v>2019</v>
      </c>
    </row>
    <row r="1475" spans="1:4" x14ac:dyDescent="0.25">
      <c r="A1475" s="150">
        <v>43202000</v>
      </c>
      <c r="B1475" s="151" t="s">
        <v>5626</v>
      </c>
      <c r="C1475" s="152" t="s">
        <v>4434</v>
      </c>
      <c r="D1475" s="153">
        <v>2019</v>
      </c>
    </row>
    <row r="1476" spans="1:4" ht="75" x14ac:dyDescent="0.25">
      <c r="A1476" s="150">
        <v>43202100</v>
      </c>
      <c r="B1476" s="151" t="s">
        <v>5626</v>
      </c>
      <c r="C1476" s="152" t="s">
        <v>5627</v>
      </c>
      <c r="D1476" s="153">
        <v>2019</v>
      </c>
    </row>
    <row r="1477" spans="1:4" x14ac:dyDescent="0.25">
      <c r="A1477" s="150">
        <v>27403000</v>
      </c>
      <c r="B1477" s="151" t="s">
        <v>5174</v>
      </c>
      <c r="C1477" s="152" t="s">
        <v>4434</v>
      </c>
      <c r="D1477" s="153">
        <v>2019</v>
      </c>
    </row>
    <row r="1478" spans="1:4" x14ac:dyDescent="0.25">
      <c r="A1478" s="150">
        <v>43307000</v>
      </c>
      <c r="B1478" s="151" t="s">
        <v>4170</v>
      </c>
      <c r="C1478" s="152" t="s">
        <v>4434</v>
      </c>
      <c r="D1478" s="153">
        <v>2019</v>
      </c>
    </row>
    <row r="1479" spans="1:4" ht="30" x14ac:dyDescent="0.25">
      <c r="A1479" s="150">
        <v>43307100</v>
      </c>
      <c r="B1479" s="151" t="s">
        <v>4170</v>
      </c>
      <c r="C1479" s="152" t="s">
        <v>5644</v>
      </c>
      <c r="D1479" s="153">
        <v>2019</v>
      </c>
    </row>
    <row r="1480" spans="1:4" ht="30" x14ac:dyDescent="0.25">
      <c r="A1480" s="150">
        <v>47205300</v>
      </c>
      <c r="B1480" s="151" t="s">
        <v>4216</v>
      </c>
      <c r="C1480" s="152" t="s">
        <v>5806</v>
      </c>
      <c r="D1480" s="153">
        <v>2019</v>
      </c>
    </row>
    <row r="1481" spans="1:4" ht="30" x14ac:dyDescent="0.25">
      <c r="A1481" s="150">
        <v>51606100</v>
      </c>
      <c r="B1481" s="151" t="s">
        <v>6092</v>
      </c>
      <c r="C1481" s="152" t="s">
        <v>6093</v>
      </c>
      <c r="D1481" s="153">
        <v>2019</v>
      </c>
    </row>
    <row r="1482" spans="1:4" x14ac:dyDescent="0.25">
      <c r="A1482" s="150">
        <v>51606200</v>
      </c>
      <c r="B1482" s="151" t="s">
        <v>6094</v>
      </c>
      <c r="C1482" s="152" t="s">
        <v>6095</v>
      </c>
      <c r="D1482" s="153">
        <v>2019</v>
      </c>
    </row>
    <row r="1483" spans="1:4" ht="30" x14ac:dyDescent="0.25">
      <c r="A1483" s="150">
        <v>51606300</v>
      </c>
      <c r="B1483" s="151" t="s">
        <v>6096</v>
      </c>
      <c r="C1483" s="152" t="s">
        <v>6097</v>
      </c>
      <c r="D1483" s="153">
        <v>2019</v>
      </c>
    </row>
    <row r="1484" spans="1:4" x14ac:dyDescent="0.25">
      <c r="A1484" s="150">
        <v>51606000</v>
      </c>
      <c r="B1484" s="151" t="s">
        <v>6091</v>
      </c>
      <c r="C1484" s="152" t="s">
        <v>4434</v>
      </c>
      <c r="D1484" s="153">
        <v>2019</v>
      </c>
    </row>
    <row r="1485" spans="1:4" ht="45" x14ac:dyDescent="0.25">
      <c r="A1485" s="150">
        <v>51606400</v>
      </c>
      <c r="B1485" s="151" t="s">
        <v>6098</v>
      </c>
      <c r="C1485" s="152" t="s">
        <v>6099</v>
      </c>
      <c r="D1485" s="153">
        <v>2019</v>
      </c>
    </row>
    <row r="1486" spans="1:4" x14ac:dyDescent="0.25">
      <c r="A1486" s="150">
        <v>51600000</v>
      </c>
      <c r="B1486" s="151" t="s">
        <v>6076</v>
      </c>
      <c r="C1486" s="152" t="s">
        <v>4434</v>
      </c>
      <c r="D1486" s="153">
        <v>2019</v>
      </c>
    </row>
    <row r="1487" spans="1:4" x14ac:dyDescent="0.25">
      <c r="A1487" s="150">
        <v>51609900</v>
      </c>
      <c r="B1487" s="151" t="s">
        <v>6105</v>
      </c>
      <c r="C1487" s="152" t="s">
        <v>6106</v>
      </c>
      <c r="D1487" s="153">
        <v>2019</v>
      </c>
    </row>
    <row r="1488" spans="1:4" x14ac:dyDescent="0.25">
      <c r="A1488" s="150">
        <v>29112000</v>
      </c>
      <c r="B1488" s="151" t="s">
        <v>5215</v>
      </c>
      <c r="C1488" s="152" t="s">
        <v>4434</v>
      </c>
      <c r="D1488" s="153">
        <v>2019</v>
      </c>
    </row>
    <row r="1489" spans="1:4" x14ac:dyDescent="0.25">
      <c r="A1489" s="150">
        <v>29112900</v>
      </c>
      <c r="B1489" s="151" t="s">
        <v>4037</v>
      </c>
      <c r="C1489" s="152" t="s">
        <v>5226</v>
      </c>
      <c r="D1489" s="153">
        <v>2019</v>
      </c>
    </row>
    <row r="1490" spans="1:4" ht="30" x14ac:dyDescent="0.25">
      <c r="A1490" s="150">
        <v>47204400</v>
      </c>
      <c r="B1490" s="151" t="s">
        <v>5802</v>
      </c>
      <c r="C1490" s="152" t="s">
        <v>5803</v>
      </c>
      <c r="D1490" s="153">
        <v>2019</v>
      </c>
    </row>
    <row r="1491" spans="1:4" x14ac:dyDescent="0.25">
      <c r="A1491" s="150">
        <v>51206000</v>
      </c>
      <c r="B1491" s="151" t="s">
        <v>4292</v>
      </c>
      <c r="C1491" s="152" t="s">
        <v>4434</v>
      </c>
      <c r="D1491" s="153">
        <v>2019</v>
      </c>
    </row>
    <row r="1492" spans="1:4" ht="45" x14ac:dyDescent="0.25">
      <c r="A1492" s="150">
        <v>51206100</v>
      </c>
      <c r="B1492" s="151" t="s">
        <v>4292</v>
      </c>
      <c r="C1492" s="152" t="s">
        <v>6007</v>
      </c>
      <c r="D1492" s="153">
        <v>2019</v>
      </c>
    </row>
    <row r="1493" spans="1:4" x14ac:dyDescent="0.25">
      <c r="A1493" s="150">
        <v>51919700</v>
      </c>
      <c r="B1493" s="151" t="s">
        <v>6213</v>
      </c>
      <c r="C1493" s="152" t="s">
        <v>6214</v>
      </c>
      <c r="D1493" s="153">
        <v>2019</v>
      </c>
    </row>
    <row r="1494" spans="1:4" x14ac:dyDescent="0.25">
      <c r="A1494" s="150">
        <v>49309300</v>
      </c>
      <c r="B1494" s="151" t="s">
        <v>5945</v>
      </c>
      <c r="C1494" s="152" t="s">
        <v>5946</v>
      </c>
      <c r="D1494" s="153">
        <v>2019</v>
      </c>
    </row>
    <row r="1495" spans="1:4" ht="75" x14ac:dyDescent="0.25">
      <c r="A1495" s="150">
        <v>23209300</v>
      </c>
      <c r="B1495" s="151" t="s">
        <v>3898</v>
      </c>
      <c r="C1495" s="152" t="s">
        <v>4972</v>
      </c>
      <c r="D1495" s="153">
        <v>2019</v>
      </c>
    </row>
    <row r="1496" spans="1:4" x14ac:dyDescent="0.25">
      <c r="A1496" s="150">
        <v>51411000</v>
      </c>
      <c r="B1496" s="151" t="s">
        <v>4311</v>
      </c>
      <c r="C1496" s="152" t="s">
        <v>4434</v>
      </c>
      <c r="D1496" s="153">
        <v>2019</v>
      </c>
    </row>
    <row r="1497" spans="1:4" ht="45" x14ac:dyDescent="0.25">
      <c r="A1497" s="150">
        <v>51411100</v>
      </c>
      <c r="B1497" s="151" t="s">
        <v>4311</v>
      </c>
      <c r="C1497" s="152" t="s">
        <v>6057</v>
      </c>
      <c r="D1497" s="153">
        <v>2019</v>
      </c>
    </row>
    <row r="1498" spans="1:4" x14ac:dyDescent="0.25">
      <c r="A1498" s="150">
        <v>51419400</v>
      </c>
      <c r="B1498" s="151" t="s">
        <v>4317</v>
      </c>
      <c r="C1498" s="152" t="s">
        <v>6069</v>
      </c>
      <c r="D1498" s="153">
        <v>2019</v>
      </c>
    </row>
    <row r="1499" spans="1:4" x14ac:dyDescent="0.25">
      <c r="A1499" s="150">
        <v>11100000</v>
      </c>
      <c r="B1499" s="151" t="s">
        <v>4433</v>
      </c>
      <c r="C1499" s="152" t="s">
        <v>4434</v>
      </c>
      <c r="D1499" s="153">
        <v>2019</v>
      </c>
    </row>
    <row r="1500" spans="1:4" x14ac:dyDescent="0.25">
      <c r="A1500" s="150">
        <v>39700000</v>
      </c>
      <c r="B1500" s="151" t="s">
        <v>5554</v>
      </c>
      <c r="C1500" s="152" t="s">
        <v>4434</v>
      </c>
      <c r="D1500" s="153">
        <v>2019</v>
      </c>
    </row>
    <row r="1501" spans="1:4" x14ac:dyDescent="0.25">
      <c r="A1501" s="150">
        <v>39701000</v>
      </c>
      <c r="B1501" s="151" t="s">
        <v>5554</v>
      </c>
      <c r="C1501" s="152" t="s">
        <v>4434</v>
      </c>
      <c r="D1501" s="153">
        <v>2019</v>
      </c>
    </row>
    <row r="1502" spans="1:4" ht="30" x14ac:dyDescent="0.25">
      <c r="A1502" s="150">
        <v>39701100</v>
      </c>
      <c r="B1502" s="151" t="s">
        <v>5555</v>
      </c>
      <c r="C1502" s="152" t="s">
        <v>5556</v>
      </c>
      <c r="D1502" s="153">
        <v>2019</v>
      </c>
    </row>
    <row r="1503" spans="1:4" x14ac:dyDescent="0.25">
      <c r="A1503" s="150">
        <v>53604000</v>
      </c>
      <c r="B1503" s="151" t="s">
        <v>6301</v>
      </c>
      <c r="C1503" s="152" t="s">
        <v>4434</v>
      </c>
      <c r="D1503" s="153">
        <v>2019</v>
      </c>
    </row>
    <row r="1504" spans="1:4" ht="45" x14ac:dyDescent="0.25">
      <c r="A1504" s="150">
        <v>53604100</v>
      </c>
      <c r="B1504" s="151" t="s">
        <v>6301</v>
      </c>
      <c r="C1504" s="152" t="s">
        <v>6302</v>
      </c>
      <c r="D1504" s="153">
        <v>2019</v>
      </c>
    </row>
    <row r="1505" spans="1:4" x14ac:dyDescent="0.25">
      <c r="A1505" s="150">
        <v>11313000</v>
      </c>
      <c r="B1505" s="151" t="s">
        <v>3652</v>
      </c>
      <c r="C1505" s="152" t="s">
        <v>4434</v>
      </c>
      <c r="D1505" s="153">
        <v>2019</v>
      </c>
    </row>
    <row r="1506" spans="1:4" ht="30" x14ac:dyDescent="0.25">
      <c r="A1506" s="150">
        <v>11313100</v>
      </c>
      <c r="B1506" s="151" t="s">
        <v>3652</v>
      </c>
      <c r="C1506" s="152" t="s">
        <v>4479</v>
      </c>
      <c r="D1506" s="153">
        <v>2019</v>
      </c>
    </row>
    <row r="1507" spans="1:4" x14ac:dyDescent="0.25">
      <c r="A1507" s="150">
        <v>13115000</v>
      </c>
      <c r="B1507" s="151" t="s">
        <v>3697</v>
      </c>
      <c r="C1507" s="152" t="s">
        <v>4434</v>
      </c>
      <c r="D1507" s="153">
        <v>2019</v>
      </c>
    </row>
    <row r="1508" spans="1:4" ht="75" x14ac:dyDescent="0.25">
      <c r="A1508" s="150">
        <v>13115100</v>
      </c>
      <c r="B1508" s="151" t="s">
        <v>3697</v>
      </c>
      <c r="C1508" s="152" t="s">
        <v>4577</v>
      </c>
      <c r="D1508" s="153">
        <v>2019</v>
      </c>
    </row>
    <row r="1509" spans="1:4" x14ac:dyDescent="0.25">
      <c r="A1509" s="150">
        <v>33305200</v>
      </c>
      <c r="B1509" s="151" t="s">
        <v>4119</v>
      </c>
      <c r="C1509" s="152" t="s">
        <v>5412</v>
      </c>
      <c r="D1509" s="153">
        <v>2019</v>
      </c>
    </row>
    <row r="1510" spans="1:4" ht="60" x14ac:dyDescent="0.25">
      <c r="A1510" s="150">
        <v>17205101</v>
      </c>
      <c r="B1510" s="151" t="s">
        <v>3760</v>
      </c>
      <c r="C1510" s="152" t="s">
        <v>4721</v>
      </c>
      <c r="D1510" s="153">
        <v>2019</v>
      </c>
    </row>
    <row r="1511" spans="1:4" x14ac:dyDescent="0.25">
      <c r="A1511" s="150">
        <v>53605000</v>
      </c>
      <c r="B1511" s="151" t="s">
        <v>6303</v>
      </c>
      <c r="C1511" s="152" t="s">
        <v>4434</v>
      </c>
      <c r="D1511" s="153">
        <v>2019</v>
      </c>
    </row>
    <row r="1512" spans="1:4" ht="60" x14ac:dyDescent="0.25">
      <c r="A1512" s="150">
        <v>53605100</v>
      </c>
      <c r="B1512" s="151" t="s">
        <v>6303</v>
      </c>
      <c r="C1512" s="152" t="s">
        <v>6304</v>
      </c>
      <c r="D1512" s="153">
        <v>2019</v>
      </c>
    </row>
    <row r="1513" spans="1:4" ht="45" x14ac:dyDescent="0.25">
      <c r="A1513" s="150">
        <v>19309901</v>
      </c>
      <c r="B1513" s="151" t="s">
        <v>3858</v>
      </c>
      <c r="C1513" s="152" t="s">
        <v>4896</v>
      </c>
      <c r="D1513" s="153">
        <v>2019</v>
      </c>
    </row>
    <row r="1514" spans="1:4" ht="60" x14ac:dyDescent="0.25">
      <c r="A1514" s="150">
        <v>33909300</v>
      </c>
      <c r="B1514" s="151" t="s">
        <v>5426</v>
      </c>
      <c r="C1514" s="152" t="s">
        <v>5427</v>
      </c>
      <c r="D1514" s="153">
        <v>2019</v>
      </c>
    </row>
    <row r="1515" spans="1:4" x14ac:dyDescent="0.25">
      <c r="A1515" s="150">
        <v>53603000</v>
      </c>
      <c r="B1515" s="151" t="s">
        <v>6296</v>
      </c>
      <c r="C1515" s="152" t="s">
        <v>4434</v>
      </c>
      <c r="D1515" s="153">
        <v>2019</v>
      </c>
    </row>
    <row r="1516" spans="1:4" ht="30" x14ac:dyDescent="0.25">
      <c r="A1516" s="150">
        <v>53605107</v>
      </c>
      <c r="B1516" s="151" t="s">
        <v>6307</v>
      </c>
      <c r="C1516" s="152" t="s">
        <v>6308</v>
      </c>
      <c r="D1516" s="153">
        <v>2019</v>
      </c>
    </row>
    <row r="1517" spans="1:4" x14ac:dyDescent="0.25">
      <c r="A1517" s="150">
        <v>53609900</v>
      </c>
      <c r="B1517" s="151" t="s">
        <v>6314</v>
      </c>
      <c r="C1517" s="152" t="s">
        <v>6315</v>
      </c>
      <c r="D1517" s="153">
        <v>2019</v>
      </c>
    </row>
    <row r="1518" spans="1:4" x14ac:dyDescent="0.25">
      <c r="A1518" s="150">
        <v>11307000</v>
      </c>
      <c r="B1518" s="151" t="s">
        <v>4471</v>
      </c>
      <c r="C1518" s="152" t="s">
        <v>4434</v>
      </c>
      <c r="D1518" s="153">
        <v>2019</v>
      </c>
    </row>
    <row r="1519" spans="1:4" ht="45" x14ac:dyDescent="0.25">
      <c r="A1519" s="150">
        <v>11307100</v>
      </c>
      <c r="B1519" s="151" t="s">
        <v>4471</v>
      </c>
      <c r="C1519" s="152" t="s">
        <v>4472</v>
      </c>
      <c r="D1519" s="153">
        <v>2019</v>
      </c>
    </row>
    <row r="1520" spans="1:4" x14ac:dyDescent="0.25">
      <c r="A1520" s="150">
        <v>41304000</v>
      </c>
      <c r="B1520" s="151" t="s">
        <v>4155</v>
      </c>
      <c r="C1520" s="152" t="s">
        <v>4434</v>
      </c>
      <c r="D1520" s="153">
        <v>2019</v>
      </c>
    </row>
    <row r="1521" spans="1:4" ht="60" x14ac:dyDescent="0.25">
      <c r="A1521" s="150">
        <v>41304100</v>
      </c>
      <c r="B1521" s="151" t="s">
        <v>4155</v>
      </c>
      <c r="C1521" s="152" t="s">
        <v>5595</v>
      </c>
      <c r="D1521" s="153">
        <v>2019</v>
      </c>
    </row>
    <row r="1522" spans="1:4" ht="30" x14ac:dyDescent="0.25">
      <c r="A1522" s="150">
        <v>39701200</v>
      </c>
      <c r="B1522" s="151" t="s">
        <v>4143</v>
      </c>
      <c r="C1522" s="152" t="s">
        <v>5557</v>
      </c>
      <c r="D1522" s="153">
        <v>2019</v>
      </c>
    </row>
    <row r="1523" spans="1:4" ht="30" x14ac:dyDescent="0.25">
      <c r="A1523" s="150">
        <v>11303101</v>
      </c>
      <c r="B1523" s="151" t="s">
        <v>3637</v>
      </c>
      <c r="C1523" s="152" t="s">
        <v>4460</v>
      </c>
      <c r="D1523" s="153">
        <v>2019</v>
      </c>
    </row>
    <row r="1524" spans="1:4" ht="105" x14ac:dyDescent="0.25">
      <c r="A1524" s="150">
        <v>37301300</v>
      </c>
      <c r="B1524" s="151" t="s">
        <v>5491</v>
      </c>
      <c r="C1524" s="152" t="s">
        <v>5492</v>
      </c>
      <c r="D1524" s="153">
        <v>2019</v>
      </c>
    </row>
    <row r="1525" spans="1:4" x14ac:dyDescent="0.25">
      <c r="A1525" s="150">
        <v>25304000</v>
      </c>
      <c r="B1525" s="151" t="s">
        <v>3947</v>
      </c>
      <c r="C1525" s="152" t="s">
        <v>4434</v>
      </c>
      <c r="D1525" s="153">
        <v>2019</v>
      </c>
    </row>
    <row r="1526" spans="1:4" ht="90" x14ac:dyDescent="0.25">
      <c r="A1526" s="150">
        <v>25304100</v>
      </c>
      <c r="B1526" s="151" t="s">
        <v>3947</v>
      </c>
      <c r="C1526" s="152" t="s">
        <v>5058</v>
      </c>
      <c r="D1526" s="153">
        <v>2019</v>
      </c>
    </row>
    <row r="1527" spans="1:4" ht="45" x14ac:dyDescent="0.25">
      <c r="A1527" s="150">
        <v>27202300</v>
      </c>
      <c r="B1527" s="151" t="s">
        <v>5125</v>
      </c>
      <c r="C1527" s="152" t="s">
        <v>5126</v>
      </c>
      <c r="D1527" s="153">
        <v>2019</v>
      </c>
    </row>
    <row r="1528" spans="1:4" x14ac:dyDescent="0.25">
      <c r="A1528" s="150">
        <v>47504000</v>
      </c>
      <c r="B1528" s="151" t="s">
        <v>5888</v>
      </c>
      <c r="C1528" s="152" t="s">
        <v>4434</v>
      </c>
      <c r="D1528" s="153">
        <v>2019</v>
      </c>
    </row>
    <row r="1529" spans="1:4" x14ac:dyDescent="0.25">
      <c r="A1529" s="150">
        <v>47504900</v>
      </c>
      <c r="B1529" s="151" t="s">
        <v>5895</v>
      </c>
      <c r="C1529" s="152" t="s">
        <v>5896</v>
      </c>
      <c r="D1529" s="153">
        <v>2019</v>
      </c>
    </row>
    <row r="1530" spans="1:4" ht="30" x14ac:dyDescent="0.25">
      <c r="A1530" s="150">
        <v>51609300</v>
      </c>
      <c r="B1530" s="151" t="s">
        <v>4324</v>
      </c>
      <c r="C1530" s="152" t="s">
        <v>6104</v>
      </c>
      <c r="D1530" s="153">
        <v>2019</v>
      </c>
    </row>
    <row r="1531" spans="1:4" x14ac:dyDescent="0.25">
      <c r="A1531" s="150">
        <v>19305000</v>
      </c>
      <c r="B1531" s="151" t="s">
        <v>3852</v>
      </c>
      <c r="C1531" s="152" t="s">
        <v>4434</v>
      </c>
      <c r="D1531" s="153">
        <v>2019</v>
      </c>
    </row>
    <row r="1532" spans="1:4" ht="30" x14ac:dyDescent="0.25">
      <c r="A1532" s="150">
        <v>19305100</v>
      </c>
      <c r="B1532" s="151" t="s">
        <v>3852</v>
      </c>
      <c r="C1532" s="152" t="s">
        <v>4885</v>
      </c>
      <c r="D1532" s="153">
        <v>2019</v>
      </c>
    </row>
    <row r="1533" spans="1:4" ht="30" x14ac:dyDescent="0.25">
      <c r="A1533" s="150">
        <v>29122903</v>
      </c>
      <c r="B1533" s="151" t="s">
        <v>4023</v>
      </c>
      <c r="C1533" s="152" t="s">
        <v>5211</v>
      </c>
      <c r="D1533" s="153">
        <v>2019</v>
      </c>
    </row>
    <row r="1534" spans="1:4" x14ac:dyDescent="0.25">
      <c r="A1534" s="150">
        <v>39303000</v>
      </c>
      <c r="B1534" s="151" t="s">
        <v>5519</v>
      </c>
      <c r="C1534" s="152" t="s">
        <v>4434</v>
      </c>
      <c r="D1534" s="153">
        <v>2019</v>
      </c>
    </row>
    <row r="1535" spans="1:4" ht="45" x14ac:dyDescent="0.25">
      <c r="A1535" s="150">
        <v>39303100</v>
      </c>
      <c r="B1535" s="151" t="s">
        <v>5519</v>
      </c>
      <c r="C1535" s="152" t="s">
        <v>5520</v>
      </c>
      <c r="D1535" s="153">
        <v>2019</v>
      </c>
    </row>
    <row r="1536" spans="1:4" ht="30" x14ac:dyDescent="0.25">
      <c r="A1536" s="150">
        <v>17211202</v>
      </c>
      <c r="B1536" s="151" t="s">
        <v>3782</v>
      </c>
      <c r="C1536" s="152" t="s">
        <v>4737</v>
      </c>
      <c r="D1536" s="153">
        <v>2019</v>
      </c>
    </row>
    <row r="1537" spans="1:4" x14ac:dyDescent="0.25">
      <c r="A1537" s="150">
        <v>49300000</v>
      </c>
      <c r="B1537" s="151" t="s">
        <v>5924</v>
      </c>
      <c r="C1537" s="152" t="s">
        <v>4434</v>
      </c>
      <c r="D1537" s="153">
        <v>2019</v>
      </c>
    </row>
    <row r="1538" spans="1:4" x14ac:dyDescent="0.25">
      <c r="A1538" s="150">
        <v>29113000</v>
      </c>
      <c r="B1538" s="151" t="s">
        <v>4038</v>
      </c>
      <c r="C1538" s="152" t="s">
        <v>4434</v>
      </c>
      <c r="D1538" s="153">
        <v>2019</v>
      </c>
    </row>
    <row r="1539" spans="1:4" ht="45" x14ac:dyDescent="0.25">
      <c r="A1539" s="150">
        <v>29113100</v>
      </c>
      <c r="B1539" s="151" t="s">
        <v>4038</v>
      </c>
      <c r="C1539" s="152" t="s">
        <v>5228</v>
      </c>
      <c r="D1539" s="153">
        <v>2019</v>
      </c>
    </row>
    <row r="1540" spans="1:4" ht="105" x14ac:dyDescent="0.25">
      <c r="A1540" s="150">
        <v>31909600</v>
      </c>
      <c r="B1540" s="151" t="s">
        <v>5363</v>
      </c>
      <c r="C1540" s="152" t="s">
        <v>5364</v>
      </c>
      <c r="D1540" s="153">
        <v>2019</v>
      </c>
    </row>
    <row r="1541" spans="1:4" ht="75" x14ac:dyDescent="0.25">
      <c r="A1541" s="150">
        <v>29205600</v>
      </c>
      <c r="B1541" s="151" t="s">
        <v>4068</v>
      </c>
      <c r="C1541" s="152" t="s">
        <v>5307</v>
      </c>
      <c r="D1541" s="153">
        <v>2019</v>
      </c>
    </row>
    <row r="1542" spans="1:4" ht="60" x14ac:dyDescent="0.25">
      <c r="A1542" s="150">
        <v>15125501</v>
      </c>
      <c r="B1542" s="151" t="s">
        <v>3741</v>
      </c>
      <c r="C1542" s="152" t="s">
        <v>4656</v>
      </c>
      <c r="D1542" s="153">
        <v>2019</v>
      </c>
    </row>
    <row r="1543" spans="1:4" x14ac:dyDescent="0.25">
      <c r="A1543" s="150">
        <v>35303000</v>
      </c>
      <c r="B1543" s="151" t="s">
        <v>5459</v>
      </c>
      <c r="C1543" s="152" t="s">
        <v>4434</v>
      </c>
      <c r="D1543" s="153">
        <v>2019</v>
      </c>
    </row>
    <row r="1544" spans="1:4" ht="30" x14ac:dyDescent="0.25">
      <c r="A1544" s="150">
        <v>35303100</v>
      </c>
      <c r="B1544" s="151" t="s">
        <v>5459</v>
      </c>
      <c r="C1544" s="152" t="s">
        <v>5460</v>
      </c>
      <c r="D1544" s="153">
        <v>2019</v>
      </c>
    </row>
    <row r="1545" spans="1:4" ht="45" x14ac:dyDescent="0.25">
      <c r="A1545" s="150">
        <v>49906400</v>
      </c>
      <c r="B1545" s="151" t="s">
        <v>5971</v>
      </c>
      <c r="C1545" s="152" t="s">
        <v>5972</v>
      </c>
      <c r="D1545" s="153">
        <v>2019</v>
      </c>
    </row>
    <row r="1546" spans="1:4" x14ac:dyDescent="0.25">
      <c r="A1546" s="150">
        <v>51803000</v>
      </c>
      <c r="B1546" s="151" t="s">
        <v>4333</v>
      </c>
      <c r="C1546" s="152" t="s">
        <v>4434</v>
      </c>
      <c r="D1546" s="153">
        <v>2019</v>
      </c>
    </row>
    <row r="1547" spans="1:4" ht="30" x14ac:dyDescent="0.25">
      <c r="A1547" s="150">
        <v>51803100</v>
      </c>
      <c r="B1547" s="151" t="s">
        <v>4333</v>
      </c>
      <c r="C1547" s="152" t="s">
        <v>6131</v>
      </c>
      <c r="D1547" s="153">
        <v>2019</v>
      </c>
    </row>
    <row r="1548" spans="1:4" ht="30" x14ac:dyDescent="0.25">
      <c r="A1548" s="150">
        <v>11912102</v>
      </c>
      <c r="B1548" s="151" t="s">
        <v>3668</v>
      </c>
      <c r="C1548" s="152" t="s">
        <v>4510</v>
      </c>
      <c r="D1548" s="153">
        <v>2019</v>
      </c>
    </row>
    <row r="1549" spans="1:4" x14ac:dyDescent="0.25">
      <c r="A1549" s="150">
        <v>53500000</v>
      </c>
      <c r="B1549" s="151" t="s">
        <v>6279</v>
      </c>
      <c r="C1549" s="152" t="s">
        <v>4434</v>
      </c>
      <c r="D1549" s="153">
        <v>2019</v>
      </c>
    </row>
    <row r="1550" spans="1:4" ht="75" x14ac:dyDescent="0.25">
      <c r="A1550" s="150">
        <v>17205102</v>
      </c>
      <c r="B1550" s="151" t="s">
        <v>3766</v>
      </c>
      <c r="C1550" s="152" t="s">
        <v>4722</v>
      </c>
      <c r="D1550" s="153">
        <v>2019</v>
      </c>
    </row>
    <row r="1551" spans="1:4" ht="60" x14ac:dyDescent="0.25">
      <c r="A1551" s="150">
        <v>47409903</v>
      </c>
      <c r="B1551" s="151" t="s">
        <v>5873</v>
      </c>
      <c r="C1551" s="152" t="s">
        <v>5874</v>
      </c>
      <c r="D1551" s="153">
        <v>2019</v>
      </c>
    </row>
    <row r="1552" spans="1:4" ht="30" x14ac:dyDescent="0.25">
      <c r="A1552" s="150">
        <v>15129901</v>
      </c>
      <c r="B1552" s="151" t="s">
        <v>3733</v>
      </c>
      <c r="C1552" s="152" t="s">
        <v>4649</v>
      </c>
      <c r="D1552" s="153">
        <v>2019</v>
      </c>
    </row>
    <row r="1553" spans="1:4" ht="150" x14ac:dyDescent="0.25">
      <c r="A1553" s="150">
        <v>15125500</v>
      </c>
      <c r="B1553" s="151" t="s">
        <v>4679</v>
      </c>
      <c r="C1553" s="152" t="s">
        <v>4680</v>
      </c>
      <c r="D1553" s="153">
        <v>2019</v>
      </c>
    </row>
    <row r="1554" spans="1:4" ht="90" x14ac:dyDescent="0.25">
      <c r="A1554" s="150">
        <v>15125400</v>
      </c>
      <c r="B1554" s="151" t="s">
        <v>3724</v>
      </c>
      <c r="C1554" s="152" t="s">
        <v>4678</v>
      </c>
      <c r="D1554" s="153">
        <v>2019</v>
      </c>
    </row>
    <row r="1555" spans="1:4" x14ac:dyDescent="0.25">
      <c r="A1555" s="150">
        <v>43511000</v>
      </c>
      <c r="B1555" s="151" t="s">
        <v>5717</v>
      </c>
      <c r="C1555" s="152" t="s">
        <v>4434</v>
      </c>
      <c r="D1555" s="153">
        <v>2019</v>
      </c>
    </row>
    <row r="1556" spans="1:4" ht="60" x14ac:dyDescent="0.25">
      <c r="A1556" s="150">
        <v>43511100</v>
      </c>
      <c r="B1556" s="151" t="s">
        <v>5717</v>
      </c>
      <c r="C1556" s="152" t="s">
        <v>5718</v>
      </c>
      <c r="D1556" s="153">
        <v>2019</v>
      </c>
    </row>
    <row r="1557" spans="1:4" ht="45" x14ac:dyDescent="0.25">
      <c r="A1557" s="150">
        <v>51412100</v>
      </c>
      <c r="B1557" s="151" t="s">
        <v>6059</v>
      </c>
      <c r="C1557" s="152" t="s">
        <v>6060</v>
      </c>
      <c r="D1557" s="153">
        <v>2019</v>
      </c>
    </row>
    <row r="1558" spans="1:4" ht="45" x14ac:dyDescent="0.25">
      <c r="A1558" s="150">
        <v>51412200</v>
      </c>
      <c r="B1558" s="151" t="s">
        <v>4314</v>
      </c>
      <c r="C1558" s="152" t="s">
        <v>6063</v>
      </c>
      <c r="D1558" s="153">
        <v>2019</v>
      </c>
    </row>
    <row r="1559" spans="1:4" x14ac:dyDescent="0.25">
      <c r="A1559" s="150">
        <v>51412000</v>
      </c>
      <c r="B1559" s="151" t="s">
        <v>6058</v>
      </c>
      <c r="C1559" s="152" t="s">
        <v>4434</v>
      </c>
      <c r="D1559" s="153">
        <v>2019</v>
      </c>
    </row>
    <row r="1560" spans="1:4" ht="30" x14ac:dyDescent="0.25">
      <c r="A1560" s="150">
        <v>53707300</v>
      </c>
      <c r="B1560" s="151" t="s">
        <v>6343</v>
      </c>
      <c r="C1560" s="152" t="s">
        <v>6344</v>
      </c>
      <c r="D1560" s="153">
        <v>2019</v>
      </c>
    </row>
    <row r="1561" spans="1:4" ht="120" x14ac:dyDescent="0.25">
      <c r="A1561" s="150">
        <v>13102200</v>
      </c>
      <c r="B1561" s="151" t="s">
        <v>3683</v>
      </c>
      <c r="C1561" s="152" t="s">
        <v>4536</v>
      </c>
      <c r="D1561" s="153">
        <v>2019</v>
      </c>
    </row>
    <row r="1562" spans="1:4" ht="45" x14ac:dyDescent="0.25">
      <c r="A1562" s="150">
        <v>11919910</v>
      </c>
      <c r="B1562" s="151" t="s">
        <v>4529</v>
      </c>
      <c r="C1562" s="152" t="s">
        <v>4530</v>
      </c>
      <c r="D1562" s="153">
        <v>2019</v>
      </c>
    </row>
    <row r="1563" spans="1:4" ht="30" x14ac:dyDescent="0.25">
      <c r="A1563" s="150">
        <v>17219910</v>
      </c>
      <c r="B1563" s="151" t="s">
        <v>3789</v>
      </c>
      <c r="C1563" s="152" t="s">
        <v>4761</v>
      </c>
      <c r="D1563" s="153">
        <v>2019</v>
      </c>
    </row>
    <row r="1564" spans="1:4" ht="30" x14ac:dyDescent="0.25">
      <c r="A1564" s="150">
        <v>11919909</v>
      </c>
      <c r="B1564" s="151" t="s">
        <v>3679</v>
      </c>
      <c r="C1564" s="152" t="s">
        <v>4528</v>
      </c>
      <c r="D1564" s="153">
        <v>2019</v>
      </c>
    </row>
    <row r="1565" spans="1:4" x14ac:dyDescent="0.25">
      <c r="A1565" s="150">
        <v>49908000</v>
      </c>
      <c r="B1565" s="151" t="s">
        <v>4282</v>
      </c>
      <c r="C1565" s="152" t="s">
        <v>4434</v>
      </c>
      <c r="D1565" s="153">
        <v>2019</v>
      </c>
    </row>
    <row r="1566" spans="1:4" ht="45" x14ac:dyDescent="0.25">
      <c r="A1566" s="150">
        <v>49908100</v>
      </c>
      <c r="B1566" s="151" t="s">
        <v>4282</v>
      </c>
      <c r="C1566" s="152" t="s">
        <v>5975</v>
      </c>
      <c r="D1566" s="153">
        <v>2019</v>
      </c>
    </row>
    <row r="1567" spans="1:4" x14ac:dyDescent="0.25">
      <c r="A1567" s="150">
        <v>51700000</v>
      </c>
      <c r="B1567" s="151" t="s">
        <v>6107</v>
      </c>
      <c r="C1567" s="152" t="s">
        <v>4434</v>
      </c>
      <c r="D1567" s="153">
        <v>2019</v>
      </c>
    </row>
    <row r="1568" spans="1:4" x14ac:dyDescent="0.25">
      <c r="A1568" s="150">
        <v>51709900</v>
      </c>
      <c r="B1568" s="151" t="s">
        <v>4331</v>
      </c>
      <c r="C1568" s="152" t="s">
        <v>6117</v>
      </c>
      <c r="D1568" s="153">
        <v>2019</v>
      </c>
    </row>
    <row r="1569" spans="1:4" x14ac:dyDescent="0.25">
      <c r="A1569" s="150">
        <v>51704000</v>
      </c>
      <c r="B1569" s="151" t="s">
        <v>6113</v>
      </c>
      <c r="C1569" s="152" t="s">
        <v>4434</v>
      </c>
      <c r="D1569" s="153">
        <v>2019</v>
      </c>
    </row>
    <row r="1570" spans="1:4" ht="75" x14ac:dyDescent="0.25">
      <c r="A1570" s="150">
        <v>51704200</v>
      </c>
      <c r="B1570" s="151" t="s">
        <v>4330</v>
      </c>
      <c r="C1570" s="152" t="s">
        <v>6115</v>
      </c>
      <c r="D1570" s="153">
        <v>2019</v>
      </c>
    </row>
    <row r="1571" spans="1:4" ht="75" x14ac:dyDescent="0.25">
      <c r="A1571" s="150">
        <v>43902200</v>
      </c>
      <c r="B1571" s="151" t="s">
        <v>4188</v>
      </c>
      <c r="C1571" s="152" t="s">
        <v>5730</v>
      </c>
      <c r="D1571" s="153">
        <v>2019</v>
      </c>
    </row>
    <row r="1572" spans="1:4" ht="45" x14ac:dyDescent="0.25">
      <c r="A1572" s="150">
        <v>27304300</v>
      </c>
      <c r="B1572" s="151" t="s">
        <v>5156</v>
      </c>
      <c r="C1572" s="152" t="s">
        <v>5157</v>
      </c>
      <c r="D1572" s="153">
        <v>2019</v>
      </c>
    </row>
    <row r="1573" spans="1:4" x14ac:dyDescent="0.25">
      <c r="A1573" s="150">
        <v>27304000</v>
      </c>
      <c r="B1573" s="151" t="s">
        <v>5153</v>
      </c>
      <c r="C1573" s="152" t="s">
        <v>4434</v>
      </c>
      <c r="D1573" s="153">
        <v>2019</v>
      </c>
    </row>
    <row r="1574" spans="1:4" ht="60" x14ac:dyDescent="0.25">
      <c r="A1574" s="150">
        <v>19102300</v>
      </c>
      <c r="B1574" s="151" t="s">
        <v>3820</v>
      </c>
      <c r="C1574" s="152" t="s">
        <v>4826</v>
      </c>
      <c r="D1574" s="153">
        <v>2019</v>
      </c>
    </row>
    <row r="1575" spans="1:4" ht="45" x14ac:dyDescent="0.25">
      <c r="A1575" s="150">
        <v>13201101</v>
      </c>
      <c r="B1575" s="151" t="s">
        <v>3699</v>
      </c>
      <c r="C1575" s="152" t="s">
        <v>4597</v>
      </c>
      <c r="D1575" s="153">
        <v>2010</v>
      </c>
    </row>
    <row r="1576" spans="1:4" ht="30" x14ac:dyDescent="0.25">
      <c r="A1576" s="150">
        <v>29119901</v>
      </c>
      <c r="B1576" s="151" t="s">
        <v>4049</v>
      </c>
      <c r="C1576" s="152" t="s">
        <v>5239</v>
      </c>
      <c r="D1576" s="153">
        <v>2010</v>
      </c>
    </row>
    <row r="1577" spans="1:4" ht="45" x14ac:dyDescent="0.25">
      <c r="A1577" s="150">
        <v>11301100</v>
      </c>
      <c r="B1577" s="151" t="s">
        <v>3635</v>
      </c>
      <c r="C1577" s="152" t="s">
        <v>4452</v>
      </c>
      <c r="D1577" s="153">
        <v>2010</v>
      </c>
    </row>
    <row r="1578" spans="1:4" ht="90" x14ac:dyDescent="0.25">
      <c r="A1578" s="150">
        <v>19401100</v>
      </c>
      <c r="B1578" s="151" t="s">
        <v>4898</v>
      </c>
      <c r="C1578" s="152" t="s">
        <v>4899</v>
      </c>
      <c r="D1578" s="153">
        <v>2010</v>
      </c>
    </row>
    <row r="1579" spans="1:4" ht="45" x14ac:dyDescent="0.25">
      <c r="A1579" s="150">
        <v>19401101</v>
      </c>
      <c r="B1579" s="151" t="s">
        <v>3859</v>
      </c>
      <c r="C1579" s="152" t="s">
        <v>4900</v>
      </c>
      <c r="D1579" s="153">
        <v>2010</v>
      </c>
    </row>
    <row r="1580" spans="1:4" ht="75" x14ac:dyDescent="0.25">
      <c r="A1580" s="150">
        <v>53101100</v>
      </c>
      <c r="B1580" s="151" t="s">
        <v>6222</v>
      </c>
      <c r="C1580" s="152" t="s">
        <v>6223</v>
      </c>
      <c r="D1580" s="153">
        <v>2010</v>
      </c>
    </row>
    <row r="1581" spans="1:4" ht="30" x14ac:dyDescent="0.25">
      <c r="A1581" s="150">
        <v>29106901</v>
      </c>
      <c r="B1581" s="151" t="s">
        <v>4012</v>
      </c>
      <c r="C1581" s="152" t="s">
        <v>5200</v>
      </c>
      <c r="D1581" s="153">
        <v>2010</v>
      </c>
    </row>
    <row r="1582" spans="1:4" ht="30" x14ac:dyDescent="0.25">
      <c r="A1582" s="150">
        <v>29106100</v>
      </c>
      <c r="B1582" s="151" t="s">
        <v>4004</v>
      </c>
      <c r="C1582" s="152" t="s">
        <v>5192</v>
      </c>
      <c r="D1582" s="153">
        <v>2010</v>
      </c>
    </row>
    <row r="1583" spans="1:4" ht="45" x14ac:dyDescent="0.25">
      <c r="A1583" s="150">
        <v>19309101</v>
      </c>
      <c r="B1583" s="151" t="s">
        <v>3853</v>
      </c>
      <c r="C1583" s="152" t="s">
        <v>4889</v>
      </c>
      <c r="D1583" s="153">
        <v>2010</v>
      </c>
    </row>
    <row r="1584" spans="1:4" ht="30" x14ac:dyDescent="0.25">
      <c r="A1584" s="150">
        <v>13202100</v>
      </c>
      <c r="B1584" s="151" t="s">
        <v>4600</v>
      </c>
      <c r="C1584" s="152" t="s">
        <v>4601</v>
      </c>
      <c r="D1584" s="153">
        <v>2010</v>
      </c>
    </row>
    <row r="1585" spans="1:4" ht="30" x14ac:dyDescent="0.25">
      <c r="A1585" s="150">
        <v>13202102</v>
      </c>
      <c r="B1585" s="151" t="s">
        <v>3702</v>
      </c>
      <c r="C1585" s="152" t="s">
        <v>4603</v>
      </c>
      <c r="D1585" s="153">
        <v>2010</v>
      </c>
    </row>
    <row r="1586" spans="1:4" ht="45" x14ac:dyDescent="0.25">
      <c r="A1586" s="150">
        <v>11901303</v>
      </c>
      <c r="B1586" s="151" t="s">
        <v>3655</v>
      </c>
      <c r="C1586" s="152" t="s">
        <v>4485</v>
      </c>
      <c r="D1586" s="153">
        <v>2010</v>
      </c>
    </row>
    <row r="1587" spans="1:4" ht="45" x14ac:dyDescent="0.25">
      <c r="A1587" s="150">
        <v>19309102</v>
      </c>
      <c r="B1587" s="151" t="s">
        <v>3854</v>
      </c>
      <c r="C1587" s="152" t="s">
        <v>4890</v>
      </c>
      <c r="D1587" s="153">
        <v>2010</v>
      </c>
    </row>
    <row r="1588" spans="1:4" ht="30" x14ac:dyDescent="0.25">
      <c r="A1588" s="150">
        <v>17301101</v>
      </c>
      <c r="B1588" s="151" t="s">
        <v>3791</v>
      </c>
      <c r="C1588" s="152" t="s">
        <v>4767</v>
      </c>
      <c r="D1588" s="153">
        <v>2010</v>
      </c>
    </row>
    <row r="1589" spans="1:4" ht="30" x14ac:dyDescent="0.25">
      <c r="A1589" s="150">
        <v>29112501</v>
      </c>
      <c r="B1589" s="151" t="s">
        <v>4032</v>
      </c>
      <c r="C1589" s="152" t="s">
        <v>5221</v>
      </c>
      <c r="D1589" s="153">
        <v>2010</v>
      </c>
    </row>
    <row r="1590" spans="1:4" ht="30" x14ac:dyDescent="0.25">
      <c r="A1590" s="150">
        <v>13202101</v>
      </c>
      <c r="B1590" s="151" t="s">
        <v>3701</v>
      </c>
      <c r="C1590" s="152" t="s">
        <v>4602</v>
      </c>
      <c r="D1590" s="153">
        <v>2010</v>
      </c>
    </row>
    <row r="1591" spans="1:4" ht="30" x14ac:dyDescent="0.25">
      <c r="A1591" s="150">
        <v>25901100</v>
      </c>
      <c r="B1591" s="151" t="s">
        <v>3953</v>
      </c>
      <c r="C1591" s="152" t="s">
        <v>5073</v>
      </c>
      <c r="D1591" s="153">
        <v>2010</v>
      </c>
    </row>
    <row r="1592" spans="1:4" ht="30" x14ac:dyDescent="0.25">
      <c r="A1592" s="150">
        <v>13201102</v>
      </c>
      <c r="B1592" s="151" t="s">
        <v>3700</v>
      </c>
      <c r="C1592" s="152" t="s">
        <v>4598</v>
      </c>
      <c r="D1592" s="153">
        <v>2010</v>
      </c>
    </row>
    <row r="1593" spans="1:4" ht="30" x14ac:dyDescent="0.25">
      <c r="A1593" s="150">
        <v>49302301</v>
      </c>
      <c r="B1593" s="151" t="s">
        <v>4258</v>
      </c>
      <c r="C1593" s="152" t="s">
        <v>5931</v>
      </c>
      <c r="D1593" s="153">
        <v>2010</v>
      </c>
    </row>
    <row r="1594" spans="1:4" ht="30" x14ac:dyDescent="0.25">
      <c r="A1594" s="150">
        <v>49302302</v>
      </c>
      <c r="B1594" s="151" t="s">
        <v>4259</v>
      </c>
      <c r="C1594" s="152" t="s">
        <v>5932</v>
      </c>
      <c r="D1594" s="153">
        <v>2010</v>
      </c>
    </row>
    <row r="1595" spans="1:4" ht="30" x14ac:dyDescent="0.25">
      <c r="A1595" s="150">
        <v>35302201</v>
      </c>
      <c r="B1595" s="151" t="s">
        <v>5456</v>
      </c>
      <c r="C1595" s="152" t="s">
        <v>5457</v>
      </c>
      <c r="D1595" s="153">
        <v>2010</v>
      </c>
    </row>
    <row r="1596" spans="1:4" ht="60" x14ac:dyDescent="0.25">
      <c r="A1596" s="150">
        <v>43302102</v>
      </c>
      <c r="B1596" s="151" t="s">
        <v>5637</v>
      </c>
      <c r="C1596" s="152" t="s">
        <v>5638</v>
      </c>
      <c r="D1596" s="153">
        <v>2010</v>
      </c>
    </row>
    <row r="1597" spans="1:4" ht="45" x14ac:dyDescent="0.25">
      <c r="A1597" s="150">
        <v>17219901</v>
      </c>
      <c r="B1597" s="151" t="s">
        <v>3781</v>
      </c>
      <c r="C1597" s="152" t="s">
        <v>4753</v>
      </c>
      <c r="D1597" s="153">
        <v>2010</v>
      </c>
    </row>
    <row r="1598" spans="1:4" ht="90" x14ac:dyDescent="0.25">
      <c r="A1598" s="150">
        <v>43911101</v>
      </c>
      <c r="B1598" s="151" t="s">
        <v>4194</v>
      </c>
      <c r="C1598" s="152" t="s">
        <v>4705</v>
      </c>
      <c r="D1598" s="153">
        <v>2010</v>
      </c>
    </row>
    <row r="1599" spans="1:4" ht="30" x14ac:dyDescent="0.25">
      <c r="A1599" s="150">
        <v>19102001</v>
      </c>
      <c r="B1599" s="151" t="s">
        <v>4822</v>
      </c>
      <c r="C1599" s="152" t="s">
        <v>4823</v>
      </c>
      <c r="D1599" s="153">
        <v>2010</v>
      </c>
    </row>
    <row r="1600" spans="1:4" x14ac:dyDescent="0.25">
      <c r="A1600" s="150">
        <v>51809903</v>
      </c>
      <c r="B1600" s="151" t="s">
        <v>6125</v>
      </c>
      <c r="C1600" s="152" t="s">
        <v>6126</v>
      </c>
      <c r="D1600" s="153">
        <v>2010</v>
      </c>
    </row>
    <row r="1601" spans="1:4" x14ac:dyDescent="0.25">
      <c r="A1601" s="150">
        <v>27302100</v>
      </c>
      <c r="B1601" s="151" t="s">
        <v>3981</v>
      </c>
      <c r="C1601" s="152" t="s">
        <v>5148</v>
      </c>
      <c r="D1601" s="153">
        <v>2010</v>
      </c>
    </row>
    <row r="1602" spans="1:4" ht="45" x14ac:dyDescent="0.25">
      <c r="A1602" s="150">
        <v>53302200</v>
      </c>
      <c r="B1602" s="151" t="s">
        <v>4353</v>
      </c>
      <c r="C1602" s="152" t="s">
        <v>6248</v>
      </c>
      <c r="D1602" s="153">
        <v>2010</v>
      </c>
    </row>
    <row r="1603" spans="1:4" ht="30" x14ac:dyDescent="0.25">
      <c r="A1603" s="150">
        <v>53302100</v>
      </c>
      <c r="B1603" s="151" t="s">
        <v>4352</v>
      </c>
      <c r="C1603" s="152" t="s">
        <v>6247</v>
      </c>
      <c r="D1603" s="153">
        <v>2010</v>
      </c>
    </row>
    <row r="1604" spans="1:4" ht="45" x14ac:dyDescent="0.25">
      <c r="A1604" s="150">
        <v>15119908</v>
      </c>
      <c r="B1604" s="151" t="s">
        <v>3738</v>
      </c>
      <c r="C1604" s="152" t="s">
        <v>4654</v>
      </c>
      <c r="D1604" s="153">
        <v>2010</v>
      </c>
    </row>
    <row r="1605" spans="1:4" ht="30" x14ac:dyDescent="0.25">
      <c r="A1605" s="150">
        <v>19406101</v>
      </c>
      <c r="B1605" s="151" t="s">
        <v>3868</v>
      </c>
      <c r="C1605" s="152" t="s">
        <v>4922</v>
      </c>
      <c r="D1605" s="153">
        <v>2010</v>
      </c>
    </row>
    <row r="1606" spans="1:4" ht="45" x14ac:dyDescent="0.25">
      <c r="A1606" s="150">
        <v>17301102</v>
      </c>
      <c r="B1606" s="151" t="s">
        <v>3792</v>
      </c>
      <c r="C1606" s="152" t="s">
        <v>4768</v>
      </c>
      <c r="D1606" s="153">
        <v>2010</v>
      </c>
    </row>
    <row r="1607" spans="1:4" ht="60" x14ac:dyDescent="0.25">
      <c r="A1607" s="150">
        <v>13103101</v>
      </c>
      <c r="B1607" s="151" t="s">
        <v>3685</v>
      </c>
      <c r="C1607" s="152" t="s">
        <v>4541</v>
      </c>
      <c r="D1607" s="153">
        <v>2010</v>
      </c>
    </row>
    <row r="1608" spans="1:4" ht="30" x14ac:dyDescent="0.25">
      <c r="A1608" s="150">
        <v>15204102</v>
      </c>
      <c r="B1608" s="151" t="s">
        <v>3748</v>
      </c>
      <c r="C1608" s="152" t="s">
        <v>4699</v>
      </c>
      <c r="D1608" s="153">
        <v>2010</v>
      </c>
    </row>
    <row r="1609" spans="1:4" ht="45" x14ac:dyDescent="0.25">
      <c r="A1609" s="150">
        <v>19303102</v>
      </c>
      <c r="B1609" s="151" t="s">
        <v>3847</v>
      </c>
      <c r="C1609" s="152" t="s">
        <v>4871</v>
      </c>
      <c r="D1609" s="153">
        <v>2010</v>
      </c>
    </row>
    <row r="1610" spans="1:4" ht="45" x14ac:dyDescent="0.25">
      <c r="A1610" s="150">
        <v>19303100</v>
      </c>
      <c r="B1610" s="151" t="s">
        <v>4868</v>
      </c>
      <c r="C1610" s="152" t="s">
        <v>4869</v>
      </c>
      <c r="D1610" s="153">
        <v>2010</v>
      </c>
    </row>
    <row r="1611" spans="1:4" ht="45" x14ac:dyDescent="0.25">
      <c r="A1611" s="150">
        <v>51912100</v>
      </c>
      <c r="B1611" s="151" t="s">
        <v>6178</v>
      </c>
      <c r="C1611" s="152" t="s">
        <v>6179</v>
      </c>
      <c r="D1611" s="153">
        <v>2010</v>
      </c>
    </row>
    <row r="1612" spans="1:4" ht="30" x14ac:dyDescent="0.25">
      <c r="A1612" s="150">
        <v>35302100</v>
      </c>
      <c r="B1612" s="151" t="s">
        <v>5452</v>
      </c>
      <c r="C1612" s="152" t="s">
        <v>5453</v>
      </c>
      <c r="D1612" s="153">
        <v>2010</v>
      </c>
    </row>
    <row r="1613" spans="1:4" ht="45" x14ac:dyDescent="0.25">
      <c r="A1613" s="150">
        <v>15111100</v>
      </c>
      <c r="B1613" s="151" t="s">
        <v>3717</v>
      </c>
      <c r="C1613" s="152" t="s">
        <v>4631</v>
      </c>
      <c r="D1613" s="153">
        <v>2010</v>
      </c>
    </row>
    <row r="1614" spans="1:4" ht="75" x14ac:dyDescent="0.25">
      <c r="A1614" s="150">
        <v>15114300</v>
      </c>
      <c r="B1614" s="151" t="s">
        <v>3727</v>
      </c>
      <c r="C1614" s="152" t="s">
        <v>4641</v>
      </c>
      <c r="D1614" s="153">
        <v>2010</v>
      </c>
    </row>
    <row r="1615" spans="1:4" ht="60" x14ac:dyDescent="0.25">
      <c r="A1615" s="150">
        <v>15115200</v>
      </c>
      <c r="B1615" s="151" t="s">
        <v>3730</v>
      </c>
      <c r="C1615" s="152" t="s">
        <v>4644</v>
      </c>
      <c r="D1615" s="153">
        <v>2010</v>
      </c>
    </row>
    <row r="1616" spans="1:4" ht="30" x14ac:dyDescent="0.25">
      <c r="A1616" s="150">
        <v>51401200</v>
      </c>
      <c r="B1616" s="151" t="s">
        <v>4297</v>
      </c>
      <c r="C1616" s="152" t="s">
        <v>6032</v>
      </c>
      <c r="D1616" s="153">
        <v>2010</v>
      </c>
    </row>
    <row r="1617" spans="1:4" x14ac:dyDescent="0.25">
      <c r="A1617" s="150">
        <v>15119900</v>
      </c>
      <c r="B1617" s="151" t="s">
        <v>4645</v>
      </c>
      <c r="C1617" s="152" t="s">
        <v>4646</v>
      </c>
      <c r="D1617" s="153">
        <v>2010</v>
      </c>
    </row>
    <row r="1618" spans="1:4" ht="75" x14ac:dyDescent="0.25">
      <c r="A1618" s="150">
        <v>43901100</v>
      </c>
      <c r="B1618" s="151" t="s">
        <v>4186</v>
      </c>
      <c r="C1618" s="152" t="s">
        <v>5727</v>
      </c>
      <c r="D1618" s="153">
        <v>2010</v>
      </c>
    </row>
    <row r="1619" spans="1:4" ht="75" x14ac:dyDescent="0.25">
      <c r="A1619" s="150">
        <v>15113100</v>
      </c>
      <c r="B1619" s="151" t="s">
        <v>3721</v>
      </c>
      <c r="C1619" s="152" t="s">
        <v>4635</v>
      </c>
      <c r="D1619" s="153">
        <v>2010</v>
      </c>
    </row>
    <row r="1620" spans="1:4" ht="75" x14ac:dyDescent="0.25">
      <c r="A1620" s="150">
        <v>15112100</v>
      </c>
      <c r="B1620" s="151" t="s">
        <v>3718</v>
      </c>
      <c r="C1620" s="152" t="s">
        <v>4632</v>
      </c>
      <c r="D1620" s="153">
        <v>2010</v>
      </c>
    </row>
    <row r="1621" spans="1:4" ht="45" x14ac:dyDescent="0.25">
      <c r="A1621" s="150">
        <v>15119902</v>
      </c>
      <c r="B1621" s="151" t="s">
        <v>3732</v>
      </c>
      <c r="C1621" s="152" t="s">
        <v>4648</v>
      </c>
      <c r="D1621" s="153">
        <v>2010</v>
      </c>
    </row>
    <row r="1622" spans="1:4" ht="75" x14ac:dyDescent="0.25">
      <c r="A1622" s="150">
        <v>15115100</v>
      </c>
      <c r="B1622" s="151" t="s">
        <v>3729</v>
      </c>
      <c r="C1622" s="152" t="s">
        <v>4643</v>
      </c>
      <c r="D1622" s="153">
        <v>2010</v>
      </c>
    </row>
    <row r="1623" spans="1:4" ht="30" x14ac:dyDescent="0.25">
      <c r="A1623" s="150">
        <v>51401100</v>
      </c>
      <c r="B1623" s="151" t="s">
        <v>4296</v>
      </c>
      <c r="C1623" s="152" t="s">
        <v>6031</v>
      </c>
      <c r="D1623" s="153">
        <v>2010</v>
      </c>
    </row>
    <row r="1624" spans="1:4" ht="30" x14ac:dyDescent="0.25">
      <c r="A1624" s="150">
        <v>47203101</v>
      </c>
      <c r="B1624" s="151" t="s">
        <v>4210</v>
      </c>
      <c r="C1624" s="152" t="s">
        <v>5796</v>
      </c>
      <c r="D1624" s="153">
        <v>2010</v>
      </c>
    </row>
    <row r="1625" spans="1:4" ht="30" x14ac:dyDescent="0.25">
      <c r="A1625" s="150">
        <v>27304304</v>
      </c>
      <c r="B1625" s="151" t="s">
        <v>3986</v>
      </c>
      <c r="C1625" s="152" t="s">
        <v>5158</v>
      </c>
      <c r="D1625" s="153">
        <v>2010</v>
      </c>
    </row>
    <row r="1626" spans="1:4" ht="60" x14ac:dyDescent="0.25">
      <c r="A1626" s="150">
        <v>19303103</v>
      </c>
      <c r="B1626" s="151" t="s">
        <v>3848</v>
      </c>
      <c r="C1626" s="152" t="s">
        <v>4872</v>
      </c>
      <c r="D1626" s="153">
        <v>2010</v>
      </c>
    </row>
    <row r="1627" spans="1:4" x14ac:dyDescent="0.25">
      <c r="A1627" s="150">
        <v>35302200</v>
      </c>
      <c r="B1627" s="151" t="s">
        <v>5454</v>
      </c>
      <c r="C1627" s="152" t="s">
        <v>5455</v>
      </c>
      <c r="D1627" s="153">
        <v>2010</v>
      </c>
    </row>
    <row r="1628" spans="1:4" ht="45" x14ac:dyDescent="0.25">
      <c r="A1628" s="150">
        <v>43403101</v>
      </c>
      <c r="B1628" s="151" t="s">
        <v>5654</v>
      </c>
      <c r="C1628" s="152" t="s">
        <v>5655</v>
      </c>
      <c r="D1628" s="153">
        <v>2010</v>
      </c>
    </row>
    <row r="1629" spans="1:4" ht="60" x14ac:dyDescent="0.25">
      <c r="A1629" s="150">
        <v>23209100</v>
      </c>
      <c r="B1629" s="151" t="s">
        <v>3897</v>
      </c>
      <c r="C1629" s="152" t="s">
        <v>4971</v>
      </c>
      <c r="D1629" s="153">
        <v>2010</v>
      </c>
    </row>
    <row r="1630" spans="1:4" x14ac:dyDescent="0.25">
      <c r="A1630" s="150">
        <v>43404101</v>
      </c>
      <c r="B1630" s="151" t="s">
        <v>4172</v>
      </c>
      <c r="C1630" s="152" t="s">
        <v>5662</v>
      </c>
      <c r="D1630" s="153">
        <v>2010</v>
      </c>
    </row>
    <row r="1631" spans="1:4" ht="45" x14ac:dyDescent="0.25">
      <c r="A1631" s="150">
        <v>43404102</v>
      </c>
      <c r="B1631" s="151" t="s">
        <v>4173</v>
      </c>
      <c r="C1631" s="152" t="s">
        <v>5663</v>
      </c>
      <c r="D1631" s="153">
        <v>2010</v>
      </c>
    </row>
    <row r="1632" spans="1:4" ht="30" x14ac:dyDescent="0.25">
      <c r="A1632" s="150">
        <v>33302103</v>
      </c>
      <c r="B1632" s="151" t="s">
        <v>4113</v>
      </c>
      <c r="C1632" s="152" t="s">
        <v>5400</v>
      </c>
      <c r="D1632" s="153">
        <v>2010</v>
      </c>
    </row>
    <row r="1633" spans="1:4" ht="90" x14ac:dyDescent="0.25">
      <c r="A1633" s="150">
        <v>13119903</v>
      </c>
      <c r="B1633" s="151" t="s">
        <v>4558</v>
      </c>
      <c r="C1633" s="152" t="s">
        <v>4559</v>
      </c>
      <c r="D1633" s="153">
        <v>2010</v>
      </c>
    </row>
    <row r="1634" spans="1:4" ht="45" x14ac:dyDescent="0.25">
      <c r="A1634" s="150">
        <v>15119907</v>
      </c>
      <c r="B1634" s="151" t="s">
        <v>3737</v>
      </c>
      <c r="C1634" s="152" t="s">
        <v>4653</v>
      </c>
      <c r="D1634" s="153">
        <v>2010</v>
      </c>
    </row>
    <row r="1635" spans="1:4" ht="60" x14ac:dyDescent="0.25">
      <c r="A1635" s="150">
        <v>15114100</v>
      </c>
      <c r="B1635" s="151" t="s">
        <v>3725</v>
      </c>
      <c r="C1635" s="152" t="s">
        <v>4639</v>
      </c>
      <c r="D1635" s="153">
        <v>2010</v>
      </c>
    </row>
    <row r="1636" spans="1:4" ht="60" x14ac:dyDescent="0.25">
      <c r="A1636" s="150">
        <v>15119906</v>
      </c>
      <c r="B1636" s="151" t="s">
        <v>3736</v>
      </c>
      <c r="C1636" s="152" t="s">
        <v>4652</v>
      </c>
      <c r="D1636" s="153">
        <v>2010</v>
      </c>
    </row>
    <row r="1637" spans="1:4" ht="45" x14ac:dyDescent="0.25">
      <c r="A1637" s="150">
        <v>29202100</v>
      </c>
      <c r="B1637" s="151" t="s">
        <v>4057</v>
      </c>
      <c r="C1637" s="152" t="s">
        <v>5286</v>
      </c>
      <c r="D1637" s="153">
        <v>2010</v>
      </c>
    </row>
    <row r="1638" spans="1:4" x14ac:dyDescent="0.25">
      <c r="A1638" s="150">
        <v>29106902</v>
      </c>
      <c r="B1638" s="151" t="s">
        <v>4013</v>
      </c>
      <c r="C1638" s="152" t="s">
        <v>5201</v>
      </c>
      <c r="D1638" s="153">
        <v>2010</v>
      </c>
    </row>
    <row r="1639" spans="1:4" ht="30" x14ac:dyDescent="0.25">
      <c r="A1639" s="150">
        <v>27201202</v>
      </c>
      <c r="B1639" s="151" t="s">
        <v>3969</v>
      </c>
      <c r="C1639" s="152" t="s">
        <v>5116</v>
      </c>
      <c r="D1639" s="153">
        <v>2010</v>
      </c>
    </row>
    <row r="1640" spans="1:4" ht="30" x14ac:dyDescent="0.25">
      <c r="A1640" s="150">
        <v>11903901</v>
      </c>
      <c r="B1640" s="151" t="s">
        <v>3658</v>
      </c>
      <c r="C1640" s="152" t="s">
        <v>4495</v>
      </c>
      <c r="D1640" s="153">
        <v>2010</v>
      </c>
    </row>
    <row r="1641" spans="1:4" ht="45" x14ac:dyDescent="0.25">
      <c r="A1641" s="150">
        <v>15119912</v>
      </c>
      <c r="B1641" s="151" t="s">
        <v>3742</v>
      </c>
      <c r="C1641" s="152" t="s">
        <v>4657</v>
      </c>
      <c r="D1641" s="153">
        <v>2010</v>
      </c>
    </row>
    <row r="1642" spans="1:4" ht="60" x14ac:dyDescent="0.25">
      <c r="A1642" s="150">
        <v>47502100</v>
      </c>
      <c r="B1642" s="151" t="s">
        <v>4239</v>
      </c>
      <c r="C1642" s="152" t="s">
        <v>5882</v>
      </c>
      <c r="D1642" s="153">
        <v>2010</v>
      </c>
    </row>
    <row r="1643" spans="1:4" ht="60" x14ac:dyDescent="0.25">
      <c r="A1643" s="150">
        <v>17301202</v>
      </c>
      <c r="B1643" s="151" t="s">
        <v>3794</v>
      </c>
      <c r="C1643" s="152" t="s">
        <v>4772</v>
      </c>
      <c r="D1643" s="153">
        <v>2010</v>
      </c>
    </row>
    <row r="1644" spans="1:4" ht="45" x14ac:dyDescent="0.25">
      <c r="A1644" s="150">
        <v>17302303</v>
      </c>
      <c r="B1644" s="151" t="s">
        <v>3798</v>
      </c>
      <c r="C1644" s="152" t="s">
        <v>4783</v>
      </c>
      <c r="D1644" s="153">
        <v>2010</v>
      </c>
    </row>
    <row r="1645" spans="1:4" ht="60" x14ac:dyDescent="0.25">
      <c r="A1645" s="150">
        <v>17302902</v>
      </c>
      <c r="B1645" s="151" t="s">
        <v>3802</v>
      </c>
      <c r="C1645" s="152" t="s">
        <v>4801</v>
      </c>
      <c r="D1645" s="153">
        <v>2010</v>
      </c>
    </row>
    <row r="1646" spans="1:4" ht="60" x14ac:dyDescent="0.25">
      <c r="A1646" s="150">
        <v>17302903</v>
      </c>
      <c r="B1646" s="151" t="s">
        <v>3803</v>
      </c>
      <c r="C1646" s="152" t="s">
        <v>4802</v>
      </c>
      <c r="D1646" s="153">
        <v>2010</v>
      </c>
    </row>
    <row r="1647" spans="1:4" ht="30" x14ac:dyDescent="0.25">
      <c r="A1647" s="150">
        <v>17301201</v>
      </c>
      <c r="B1647" s="151" t="s">
        <v>3793</v>
      </c>
      <c r="C1647" s="152" t="s">
        <v>4771</v>
      </c>
      <c r="D1647" s="153">
        <v>2010</v>
      </c>
    </row>
    <row r="1648" spans="1:4" ht="90" x14ac:dyDescent="0.25">
      <c r="A1648" s="150">
        <v>17302301</v>
      </c>
      <c r="B1648" s="151" t="s">
        <v>3797</v>
      </c>
      <c r="C1648" s="152" t="s">
        <v>4782</v>
      </c>
      <c r="D1648" s="153">
        <v>2010</v>
      </c>
    </row>
    <row r="1649" spans="1:4" ht="30" x14ac:dyDescent="0.25">
      <c r="A1649" s="150">
        <v>17302904</v>
      </c>
      <c r="B1649" s="151" t="s">
        <v>3804</v>
      </c>
      <c r="C1649" s="152" t="s">
        <v>4803</v>
      </c>
      <c r="D1649" s="153">
        <v>2010</v>
      </c>
    </row>
    <row r="1650" spans="1:4" ht="30" x14ac:dyDescent="0.25">
      <c r="A1650" s="150">
        <v>29204100</v>
      </c>
      <c r="B1650" s="151" t="s">
        <v>4062</v>
      </c>
      <c r="C1650" s="152" t="s">
        <v>5296</v>
      </c>
      <c r="D1650" s="153">
        <v>2010</v>
      </c>
    </row>
    <row r="1651" spans="1:4" ht="30" x14ac:dyDescent="0.25">
      <c r="A1651" s="150">
        <v>13119901</v>
      </c>
      <c r="B1651" s="151" t="s">
        <v>4583</v>
      </c>
      <c r="C1651" s="152" t="s">
        <v>4584</v>
      </c>
      <c r="D1651" s="153">
        <v>2010</v>
      </c>
    </row>
    <row r="1652" spans="1:4" ht="30" x14ac:dyDescent="0.25">
      <c r="A1652" s="150">
        <v>41309901</v>
      </c>
      <c r="B1652" s="151" t="s">
        <v>4156</v>
      </c>
      <c r="C1652" s="152" t="s">
        <v>5601</v>
      </c>
      <c r="D1652" s="153">
        <v>2010</v>
      </c>
    </row>
    <row r="1653" spans="1:4" ht="60" x14ac:dyDescent="0.25">
      <c r="A1653" s="150">
        <v>19409100</v>
      </c>
      <c r="B1653" s="151" t="s">
        <v>3869</v>
      </c>
      <c r="C1653" s="152" t="s">
        <v>4912</v>
      </c>
      <c r="D1653" s="153">
        <v>2010</v>
      </c>
    </row>
    <row r="1654" spans="1:4" ht="30" x14ac:dyDescent="0.25">
      <c r="A1654" s="150">
        <v>53703200</v>
      </c>
      <c r="B1654" s="151" t="s">
        <v>4368</v>
      </c>
      <c r="C1654" s="152" t="s">
        <v>6321</v>
      </c>
      <c r="D1654" s="153">
        <v>2010</v>
      </c>
    </row>
    <row r="1655" spans="1:4" ht="45" x14ac:dyDescent="0.25">
      <c r="A1655" s="150">
        <v>47503100</v>
      </c>
      <c r="B1655" s="151" t="s">
        <v>4240</v>
      </c>
      <c r="C1655" s="152" t="s">
        <v>5886</v>
      </c>
      <c r="D1655" s="153">
        <v>2010</v>
      </c>
    </row>
    <row r="1656" spans="1:4" ht="30" x14ac:dyDescent="0.25">
      <c r="A1656" s="150">
        <v>49909300</v>
      </c>
      <c r="B1656" s="151" t="s">
        <v>5980</v>
      </c>
      <c r="C1656" s="152" t="s">
        <v>5981</v>
      </c>
      <c r="D1656" s="153">
        <v>2010</v>
      </c>
    </row>
    <row r="1657" spans="1:4" ht="45" x14ac:dyDescent="0.25">
      <c r="A1657" s="150">
        <v>29106200</v>
      </c>
      <c r="B1657" s="151" t="s">
        <v>4005</v>
      </c>
      <c r="C1657" s="152" t="s">
        <v>5193</v>
      </c>
      <c r="D1657" s="153">
        <v>2010</v>
      </c>
    </row>
    <row r="1658" spans="1:4" ht="75" x14ac:dyDescent="0.25">
      <c r="A1658" s="150">
        <v>11901302</v>
      </c>
      <c r="B1658" s="151" t="s">
        <v>3654</v>
      </c>
      <c r="C1658" s="152" t="s">
        <v>4484</v>
      </c>
      <c r="D1658" s="153">
        <v>2010</v>
      </c>
    </row>
    <row r="1659" spans="1:4" ht="90" x14ac:dyDescent="0.25">
      <c r="A1659" s="150">
        <v>45209202</v>
      </c>
      <c r="B1659" s="151" t="s">
        <v>5764</v>
      </c>
      <c r="C1659" s="152" t="s">
        <v>5765</v>
      </c>
      <c r="D1659" s="153">
        <v>2010</v>
      </c>
    </row>
    <row r="1660" spans="1:4" ht="30" x14ac:dyDescent="0.25">
      <c r="A1660" s="150">
        <v>51209100</v>
      </c>
      <c r="B1660" s="151" t="s">
        <v>6005</v>
      </c>
      <c r="C1660" s="152" t="s">
        <v>6006</v>
      </c>
      <c r="D1660" s="153">
        <v>2010</v>
      </c>
    </row>
    <row r="1661" spans="1:4" ht="45" x14ac:dyDescent="0.25">
      <c r="A1661" s="150">
        <v>11303102</v>
      </c>
      <c r="B1661" s="151" t="s">
        <v>3638</v>
      </c>
      <c r="C1661" s="152" t="s">
        <v>4461</v>
      </c>
      <c r="D1661" s="153">
        <v>2010</v>
      </c>
    </row>
    <row r="1662" spans="1:4" ht="30" x14ac:dyDescent="0.25">
      <c r="A1662" s="150">
        <v>33202101</v>
      </c>
      <c r="B1662" s="151" t="s">
        <v>4106</v>
      </c>
      <c r="C1662" s="152" t="s">
        <v>5389</v>
      </c>
      <c r="D1662" s="153">
        <v>2010</v>
      </c>
    </row>
    <row r="1663" spans="1:4" x14ac:dyDescent="0.25">
      <c r="A1663" s="150">
        <v>33202102</v>
      </c>
      <c r="B1663" s="151" t="s">
        <v>4107</v>
      </c>
      <c r="C1663" s="152" t="s">
        <v>5390</v>
      </c>
      <c r="D1663" s="153">
        <v>2010</v>
      </c>
    </row>
    <row r="1664" spans="1:4" ht="30" x14ac:dyDescent="0.25">
      <c r="A1664" s="150">
        <v>45101107</v>
      </c>
      <c r="B1664" s="151" t="s">
        <v>4197</v>
      </c>
      <c r="C1664" s="152" t="s">
        <v>5752</v>
      </c>
      <c r="D1664" s="153">
        <v>2010</v>
      </c>
    </row>
    <row r="1665" spans="1:4" ht="30" x14ac:dyDescent="0.25">
      <c r="A1665" s="150">
        <v>45101108</v>
      </c>
      <c r="B1665" s="151" t="s">
        <v>4198</v>
      </c>
      <c r="C1665" s="152" t="s">
        <v>5753</v>
      </c>
      <c r="D1665" s="153">
        <v>2010</v>
      </c>
    </row>
    <row r="1666" spans="1:4" x14ac:dyDescent="0.25">
      <c r="A1666" s="150">
        <v>45101106</v>
      </c>
      <c r="B1666" s="151" t="s">
        <v>4196</v>
      </c>
      <c r="C1666" s="152" t="s">
        <v>5751</v>
      </c>
      <c r="D1666" s="153">
        <v>2010</v>
      </c>
    </row>
    <row r="1667" spans="1:4" ht="30" x14ac:dyDescent="0.25">
      <c r="A1667" s="150">
        <v>53102100</v>
      </c>
      <c r="B1667" s="151" t="s">
        <v>6224</v>
      </c>
      <c r="C1667" s="152" t="s">
        <v>6225</v>
      </c>
      <c r="D1667" s="153">
        <v>2010</v>
      </c>
    </row>
    <row r="1668" spans="1:4" x14ac:dyDescent="0.25">
      <c r="A1668" s="150">
        <v>45101105</v>
      </c>
      <c r="B1668" s="151" t="s">
        <v>4195</v>
      </c>
      <c r="C1668" s="152" t="s">
        <v>5750</v>
      </c>
      <c r="D1668" s="153">
        <v>2010</v>
      </c>
    </row>
    <row r="1669" spans="1:4" ht="30" x14ac:dyDescent="0.25">
      <c r="A1669" s="150">
        <v>39102100</v>
      </c>
      <c r="B1669" s="151" t="s">
        <v>4134</v>
      </c>
      <c r="C1669" s="152" t="s">
        <v>5503</v>
      </c>
      <c r="D1669" s="153">
        <v>2010</v>
      </c>
    </row>
    <row r="1670" spans="1:4" ht="30" x14ac:dyDescent="0.25">
      <c r="A1670" s="150">
        <v>53103100</v>
      </c>
      <c r="B1670" s="151" t="s">
        <v>4345</v>
      </c>
      <c r="C1670" s="152" t="s">
        <v>6228</v>
      </c>
      <c r="D1670" s="153">
        <v>2010</v>
      </c>
    </row>
    <row r="1671" spans="1:4" ht="45" x14ac:dyDescent="0.25">
      <c r="A1671" s="150">
        <v>45301100</v>
      </c>
      <c r="B1671" s="151" t="s">
        <v>4203</v>
      </c>
      <c r="C1671" s="152" t="s">
        <v>5771</v>
      </c>
      <c r="D1671" s="153">
        <v>2010</v>
      </c>
    </row>
    <row r="1672" spans="1:4" ht="30" x14ac:dyDescent="0.25">
      <c r="A1672" s="150">
        <v>11903902</v>
      </c>
      <c r="B1672" s="151" t="s">
        <v>3659</v>
      </c>
      <c r="C1672" s="152" t="s">
        <v>4496</v>
      </c>
      <c r="D1672" s="153">
        <v>2010</v>
      </c>
    </row>
    <row r="1673" spans="1:4" ht="30" x14ac:dyDescent="0.25">
      <c r="A1673" s="150">
        <v>19401102</v>
      </c>
      <c r="B1673" s="151" t="s">
        <v>3860</v>
      </c>
      <c r="C1673" s="152" t="s">
        <v>4901</v>
      </c>
      <c r="D1673" s="153">
        <v>2010</v>
      </c>
    </row>
    <row r="1674" spans="1:4" ht="90" x14ac:dyDescent="0.25">
      <c r="A1674" s="150">
        <v>19409300</v>
      </c>
      <c r="B1674" s="151" t="s">
        <v>3871</v>
      </c>
      <c r="C1674" s="152" t="s">
        <v>4926</v>
      </c>
      <c r="D1674" s="153">
        <v>2010</v>
      </c>
    </row>
    <row r="1675" spans="1:4" ht="30" x14ac:dyDescent="0.25">
      <c r="A1675" s="150">
        <v>33102102</v>
      </c>
      <c r="B1675" s="151" t="s">
        <v>4102</v>
      </c>
      <c r="C1675" s="152" t="s">
        <v>5377</v>
      </c>
      <c r="D1675" s="153">
        <v>2010</v>
      </c>
    </row>
    <row r="1676" spans="1:4" x14ac:dyDescent="0.25">
      <c r="A1676" s="150">
        <v>33201102</v>
      </c>
      <c r="B1676" s="151" t="s">
        <v>4105</v>
      </c>
      <c r="C1676" s="152" t="s">
        <v>5386</v>
      </c>
      <c r="D1676" s="153">
        <v>2010</v>
      </c>
    </row>
    <row r="1677" spans="1:4" x14ac:dyDescent="0.25">
      <c r="A1677" s="150">
        <v>53605108</v>
      </c>
      <c r="B1677" s="151" t="s">
        <v>6309</v>
      </c>
      <c r="C1677" s="152" t="s">
        <v>6310</v>
      </c>
      <c r="D1677" s="153">
        <v>2010</v>
      </c>
    </row>
    <row r="1678" spans="1:4" ht="30" x14ac:dyDescent="0.25">
      <c r="A1678" s="150">
        <v>17302910</v>
      </c>
      <c r="B1678" s="151" t="s">
        <v>3810</v>
      </c>
      <c r="C1678" s="152" t="s">
        <v>4809</v>
      </c>
      <c r="D1678" s="153">
        <v>2010</v>
      </c>
    </row>
    <row r="1679" spans="1:4" ht="45" x14ac:dyDescent="0.25">
      <c r="A1679" s="150">
        <v>11906100</v>
      </c>
      <c r="B1679" s="151" t="s">
        <v>3663</v>
      </c>
      <c r="C1679" s="152" t="s">
        <v>4500</v>
      </c>
      <c r="D1679" s="153">
        <v>2010</v>
      </c>
    </row>
    <row r="1680" spans="1:4" ht="75" x14ac:dyDescent="0.25">
      <c r="A1680" s="150">
        <v>39101100</v>
      </c>
      <c r="B1680" s="151" t="s">
        <v>4132</v>
      </c>
      <c r="C1680" s="152" t="s">
        <v>5497</v>
      </c>
      <c r="D1680" s="153">
        <v>2010</v>
      </c>
    </row>
    <row r="1681" spans="1:4" ht="45" x14ac:dyDescent="0.25">
      <c r="A1681" s="150">
        <v>15119905</v>
      </c>
      <c r="B1681" s="151" t="s">
        <v>3735</v>
      </c>
      <c r="C1681" s="152" t="s">
        <v>4651</v>
      </c>
      <c r="D1681" s="153">
        <v>2010</v>
      </c>
    </row>
    <row r="1682" spans="1:4" ht="90" x14ac:dyDescent="0.25">
      <c r="A1682" s="150">
        <v>19404100</v>
      </c>
      <c r="B1682" s="151" t="s">
        <v>4908</v>
      </c>
      <c r="C1682" s="152" t="s">
        <v>4909</v>
      </c>
      <c r="D1682" s="153">
        <v>2010</v>
      </c>
    </row>
    <row r="1683" spans="1:4" ht="60" x14ac:dyDescent="0.25">
      <c r="A1683" s="150">
        <v>19404102</v>
      </c>
      <c r="B1683" s="151" t="s">
        <v>3864</v>
      </c>
      <c r="C1683" s="152" t="s">
        <v>4911</v>
      </c>
      <c r="D1683" s="153">
        <v>2010</v>
      </c>
    </row>
    <row r="1684" spans="1:4" ht="45" x14ac:dyDescent="0.25">
      <c r="A1684" s="150">
        <v>19404101</v>
      </c>
      <c r="B1684" s="151" t="s">
        <v>3863</v>
      </c>
      <c r="C1684" s="152" t="s">
        <v>4910</v>
      </c>
      <c r="D1684" s="153">
        <v>2010</v>
      </c>
    </row>
    <row r="1685" spans="1:4" ht="60" x14ac:dyDescent="0.25">
      <c r="A1685" s="150">
        <v>15119904</v>
      </c>
      <c r="B1685" s="151" t="s">
        <v>3734</v>
      </c>
      <c r="C1685" s="152" t="s">
        <v>4650</v>
      </c>
      <c r="D1685" s="153">
        <v>2010</v>
      </c>
    </row>
    <row r="1686" spans="1:4" ht="105" x14ac:dyDescent="0.25">
      <c r="A1686" s="150">
        <v>25119100</v>
      </c>
      <c r="B1686" s="151" t="s">
        <v>5018</v>
      </c>
      <c r="C1686" s="152" t="s">
        <v>5019</v>
      </c>
      <c r="D1686" s="153">
        <v>2010</v>
      </c>
    </row>
    <row r="1687" spans="1:4" x14ac:dyDescent="0.25">
      <c r="A1687" s="150">
        <v>11201101</v>
      </c>
      <c r="B1687" s="151" t="s">
        <v>3631</v>
      </c>
      <c r="C1687" s="152" t="s">
        <v>4441</v>
      </c>
      <c r="D1687" s="153">
        <v>2010</v>
      </c>
    </row>
    <row r="1688" spans="1:4" x14ac:dyDescent="0.25">
      <c r="A1688" s="150">
        <v>29119900</v>
      </c>
      <c r="B1688" s="151" t="s">
        <v>4048</v>
      </c>
      <c r="C1688" s="152" t="s">
        <v>5238</v>
      </c>
      <c r="D1688" s="153">
        <v>2010</v>
      </c>
    </row>
    <row r="1689" spans="1:4" ht="30" x14ac:dyDescent="0.25">
      <c r="A1689" s="150">
        <v>49902101</v>
      </c>
      <c r="B1689" s="151" t="s">
        <v>4269</v>
      </c>
      <c r="C1689" s="152" t="s">
        <v>5955</v>
      </c>
      <c r="D1689" s="153">
        <v>2010</v>
      </c>
    </row>
    <row r="1690" spans="1:4" ht="30" x14ac:dyDescent="0.25">
      <c r="A1690" s="150">
        <v>29201103</v>
      </c>
      <c r="B1690" s="151" t="s">
        <v>4055</v>
      </c>
      <c r="C1690" s="152" t="s">
        <v>5280</v>
      </c>
      <c r="D1690" s="153">
        <v>2010</v>
      </c>
    </row>
    <row r="1691" spans="1:4" ht="75" x14ac:dyDescent="0.25">
      <c r="A1691" s="150">
        <v>31101100</v>
      </c>
      <c r="B1691" s="151" t="s">
        <v>4084</v>
      </c>
      <c r="C1691" s="152" t="s">
        <v>5335</v>
      </c>
      <c r="D1691" s="153">
        <v>2010</v>
      </c>
    </row>
    <row r="1692" spans="1:4" ht="45" x14ac:dyDescent="0.25">
      <c r="A1692" s="150">
        <v>29106903</v>
      </c>
      <c r="B1692" s="151" t="s">
        <v>4014</v>
      </c>
      <c r="C1692" s="152" t="s">
        <v>5202</v>
      </c>
      <c r="D1692" s="153">
        <v>2010</v>
      </c>
    </row>
    <row r="1693" spans="1:4" ht="30" x14ac:dyDescent="0.25">
      <c r="A1693" s="150">
        <v>45302100</v>
      </c>
      <c r="B1693" s="151" t="s">
        <v>5772</v>
      </c>
      <c r="C1693" s="152" t="s">
        <v>5773</v>
      </c>
      <c r="D1693" s="153">
        <v>2010</v>
      </c>
    </row>
    <row r="1694" spans="1:4" ht="75" x14ac:dyDescent="0.25">
      <c r="A1694" s="150">
        <v>51809904</v>
      </c>
      <c r="B1694" s="151" t="s">
        <v>6127</v>
      </c>
      <c r="C1694" s="152" t="s">
        <v>6128</v>
      </c>
      <c r="D1694" s="153">
        <v>2010</v>
      </c>
    </row>
    <row r="1695" spans="1:4" ht="45" x14ac:dyDescent="0.25">
      <c r="A1695" s="150">
        <v>33302105</v>
      </c>
      <c r="B1695" s="151" t="s">
        <v>4114</v>
      </c>
      <c r="C1695" s="152" t="s">
        <v>5401</v>
      </c>
      <c r="D1695" s="153">
        <v>2010</v>
      </c>
    </row>
    <row r="1696" spans="1:4" ht="30" x14ac:dyDescent="0.25">
      <c r="A1696" s="150">
        <v>17302905</v>
      </c>
      <c r="B1696" s="151" t="s">
        <v>3805</v>
      </c>
      <c r="C1696" s="152" t="s">
        <v>4804</v>
      </c>
      <c r="D1696" s="153">
        <v>2010</v>
      </c>
    </row>
    <row r="1697" spans="1:4" ht="45" x14ac:dyDescent="0.25">
      <c r="A1697" s="150">
        <v>17211101</v>
      </c>
      <c r="B1697" s="151" t="s">
        <v>3767</v>
      </c>
      <c r="C1697" s="152" t="s">
        <v>4732</v>
      </c>
      <c r="D1697" s="153">
        <v>2010</v>
      </c>
    </row>
    <row r="1698" spans="1:4" ht="60" x14ac:dyDescent="0.25">
      <c r="A1698" s="150">
        <v>15112101</v>
      </c>
      <c r="B1698" s="151" t="s">
        <v>3719</v>
      </c>
      <c r="C1698" s="152" t="s">
        <v>4633</v>
      </c>
      <c r="D1698" s="153">
        <v>2010</v>
      </c>
    </row>
    <row r="1699" spans="1:4" ht="60" x14ac:dyDescent="0.25">
      <c r="A1699" s="150">
        <v>15112200</v>
      </c>
      <c r="B1699" s="151" t="s">
        <v>3720</v>
      </c>
      <c r="C1699" s="152" t="s">
        <v>4634</v>
      </c>
      <c r="D1699" s="153">
        <v>2010</v>
      </c>
    </row>
    <row r="1700" spans="1:4" ht="60" x14ac:dyDescent="0.25">
      <c r="A1700" s="150">
        <v>15119909</v>
      </c>
      <c r="B1700" s="151" t="s">
        <v>3739</v>
      </c>
      <c r="C1700" s="152" t="s">
        <v>4655</v>
      </c>
      <c r="D1700" s="153">
        <v>2010</v>
      </c>
    </row>
    <row r="1701" spans="1:4" ht="45" x14ac:dyDescent="0.25">
      <c r="A1701" s="150">
        <v>25903101</v>
      </c>
      <c r="B1701" s="151" t="s">
        <v>3955</v>
      </c>
      <c r="C1701" s="152" t="s">
        <v>5077</v>
      </c>
      <c r="D1701" s="153">
        <v>2010</v>
      </c>
    </row>
    <row r="1702" spans="1:4" ht="75" x14ac:dyDescent="0.25">
      <c r="A1702" s="150">
        <v>13103102</v>
      </c>
      <c r="B1702" s="151" t="s">
        <v>3686</v>
      </c>
      <c r="C1702" s="152" t="s">
        <v>4542</v>
      </c>
      <c r="D1702" s="153">
        <v>2010</v>
      </c>
    </row>
    <row r="1703" spans="1:4" ht="30" x14ac:dyDescent="0.25">
      <c r="A1703" s="150">
        <v>43904101</v>
      </c>
      <c r="B1703" s="151" t="s">
        <v>4190</v>
      </c>
      <c r="C1703" s="152" t="s">
        <v>5734</v>
      </c>
      <c r="D1703" s="153">
        <v>2010</v>
      </c>
    </row>
    <row r="1704" spans="1:4" ht="105" x14ac:dyDescent="0.25">
      <c r="A1704" s="150">
        <v>43904102</v>
      </c>
      <c r="B1704" s="151" t="s">
        <v>4191</v>
      </c>
      <c r="C1704" s="152" t="s">
        <v>5735</v>
      </c>
      <c r="D1704" s="153">
        <v>2010</v>
      </c>
    </row>
    <row r="1705" spans="1:4" ht="45" x14ac:dyDescent="0.25">
      <c r="A1705" s="150">
        <v>29106300</v>
      </c>
      <c r="B1705" s="151" t="s">
        <v>4006</v>
      </c>
      <c r="C1705" s="152" t="s">
        <v>5194</v>
      </c>
      <c r="D1705" s="153">
        <v>2010</v>
      </c>
    </row>
    <row r="1706" spans="1:4" ht="30" x14ac:dyDescent="0.25">
      <c r="A1706" s="150">
        <v>11919903</v>
      </c>
      <c r="B1706" s="151" t="s">
        <v>3675</v>
      </c>
      <c r="C1706" s="152" t="s">
        <v>4462</v>
      </c>
      <c r="D1706" s="153">
        <v>2010</v>
      </c>
    </row>
    <row r="1707" spans="1:4" ht="60" x14ac:dyDescent="0.25">
      <c r="A1707" s="150">
        <v>13209903</v>
      </c>
      <c r="B1707" s="151" t="s">
        <v>3715</v>
      </c>
      <c r="C1707" s="152" t="s">
        <v>4629</v>
      </c>
      <c r="D1707" s="153">
        <v>2010</v>
      </c>
    </row>
    <row r="1708" spans="1:4" ht="30" x14ac:dyDescent="0.25">
      <c r="A1708" s="150">
        <v>51907101</v>
      </c>
      <c r="B1708" s="151" t="s">
        <v>4337</v>
      </c>
      <c r="C1708" s="152" t="s">
        <v>6168</v>
      </c>
      <c r="D1708" s="153">
        <v>2010</v>
      </c>
    </row>
    <row r="1709" spans="1:4" ht="120" x14ac:dyDescent="0.25">
      <c r="A1709" s="150">
        <v>25402100</v>
      </c>
      <c r="B1709" s="151" t="s">
        <v>3951</v>
      </c>
      <c r="C1709" s="152" t="s">
        <v>5069</v>
      </c>
      <c r="D1709" s="153">
        <v>2010</v>
      </c>
    </row>
    <row r="1710" spans="1:4" ht="45" x14ac:dyDescent="0.25">
      <c r="A1710" s="150">
        <v>43403103</v>
      </c>
      <c r="B1710" s="151" t="s">
        <v>5658</v>
      </c>
      <c r="C1710" s="152" t="s">
        <v>5659</v>
      </c>
      <c r="D1710" s="153">
        <v>2010</v>
      </c>
    </row>
    <row r="1711" spans="1:4" ht="30" x14ac:dyDescent="0.25">
      <c r="A1711" s="150">
        <v>13104102</v>
      </c>
      <c r="B1711" s="151" t="s">
        <v>4548</v>
      </c>
      <c r="C1711" s="152" t="s">
        <v>4549</v>
      </c>
      <c r="D1711" s="153">
        <v>2010</v>
      </c>
    </row>
    <row r="1712" spans="1:4" ht="60" x14ac:dyDescent="0.25">
      <c r="A1712" s="150">
        <v>53703300</v>
      </c>
      <c r="B1712" s="151" t="s">
        <v>6322</v>
      </c>
      <c r="C1712" s="152" t="s">
        <v>6323</v>
      </c>
      <c r="D1712" s="153">
        <v>2010</v>
      </c>
    </row>
    <row r="1713" spans="1:4" ht="45" x14ac:dyDescent="0.25">
      <c r="A1713" s="150">
        <v>13207101</v>
      </c>
      <c r="B1713" s="151" t="s">
        <v>3709</v>
      </c>
      <c r="C1713" s="152" t="s">
        <v>4619</v>
      </c>
      <c r="D1713" s="153">
        <v>2010</v>
      </c>
    </row>
    <row r="1714" spans="1:4" ht="45" x14ac:dyDescent="0.25">
      <c r="A1714" s="150">
        <v>53401200</v>
      </c>
      <c r="B1714" s="151" t="s">
        <v>4356</v>
      </c>
      <c r="C1714" s="152" t="s">
        <v>6270</v>
      </c>
      <c r="D1714" s="153">
        <v>2010</v>
      </c>
    </row>
    <row r="1715" spans="1:4" ht="45" x14ac:dyDescent="0.25">
      <c r="A1715" s="150">
        <v>11307103</v>
      </c>
      <c r="B1715" s="151" t="s">
        <v>3649</v>
      </c>
      <c r="C1715" s="152" t="s">
        <v>4475</v>
      </c>
      <c r="D1715" s="153">
        <v>2010</v>
      </c>
    </row>
    <row r="1716" spans="1:4" ht="30" x14ac:dyDescent="0.25">
      <c r="A1716" s="150">
        <v>17302906</v>
      </c>
      <c r="B1716" s="151" t="s">
        <v>3806</v>
      </c>
      <c r="C1716" s="152" t="s">
        <v>4805</v>
      </c>
      <c r="D1716" s="153">
        <v>2010</v>
      </c>
    </row>
    <row r="1717" spans="1:4" ht="45" x14ac:dyDescent="0.25">
      <c r="A1717" s="150">
        <v>17219904</v>
      </c>
      <c r="B1717" s="151" t="s">
        <v>3783</v>
      </c>
      <c r="C1717" s="152" t="s">
        <v>4738</v>
      </c>
      <c r="D1717" s="153">
        <v>2010</v>
      </c>
    </row>
    <row r="1718" spans="1:4" ht="45" x14ac:dyDescent="0.25">
      <c r="A1718" s="150">
        <v>17302909</v>
      </c>
      <c r="B1718" s="151" t="s">
        <v>3809</v>
      </c>
      <c r="C1718" s="152" t="s">
        <v>4808</v>
      </c>
      <c r="D1718" s="153">
        <v>2010</v>
      </c>
    </row>
    <row r="1719" spans="1:4" ht="30" x14ac:dyDescent="0.25">
      <c r="A1719" s="150">
        <v>17303102</v>
      </c>
      <c r="B1719" s="151" t="s">
        <v>3814</v>
      </c>
      <c r="C1719" s="152" t="s">
        <v>4815</v>
      </c>
      <c r="D1719" s="153">
        <v>2010</v>
      </c>
    </row>
    <row r="1720" spans="1:4" ht="45" x14ac:dyDescent="0.25">
      <c r="A1720" s="150">
        <v>17212102</v>
      </c>
      <c r="B1720" s="151" t="s">
        <v>3773</v>
      </c>
      <c r="C1720" s="152" t="s">
        <v>4742</v>
      </c>
      <c r="D1720" s="153">
        <v>2010</v>
      </c>
    </row>
    <row r="1721" spans="1:4" ht="30" x14ac:dyDescent="0.25">
      <c r="A1721" s="150">
        <v>17212101</v>
      </c>
      <c r="B1721" s="151" t="s">
        <v>3772</v>
      </c>
      <c r="C1721" s="152" t="s">
        <v>4741</v>
      </c>
      <c r="D1721" s="153">
        <v>2010</v>
      </c>
    </row>
    <row r="1722" spans="1:4" ht="30" x14ac:dyDescent="0.25">
      <c r="A1722" s="150">
        <v>43508102</v>
      </c>
      <c r="B1722" s="151" t="s">
        <v>5711</v>
      </c>
      <c r="C1722" s="152" t="s">
        <v>5712</v>
      </c>
      <c r="D1722" s="153">
        <v>2010</v>
      </c>
    </row>
    <row r="1723" spans="1:4" x14ac:dyDescent="0.25">
      <c r="A1723" s="150">
        <v>53502102</v>
      </c>
      <c r="B1723" s="151" t="s">
        <v>4363</v>
      </c>
      <c r="C1723" s="152" t="s">
        <v>6286</v>
      </c>
      <c r="D1723" s="153">
        <v>2010</v>
      </c>
    </row>
    <row r="1724" spans="1:4" ht="45" x14ac:dyDescent="0.25">
      <c r="A1724" s="150">
        <v>15209100</v>
      </c>
      <c r="B1724" s="151" t="s">
        <v>3749</v>
      </c>
      <c r="C1724" s="152" t="s">
        <v>4703</v>
      </c>
      <c r="D1724" s="153">
        <v>2010</v>
      </c>
    </row>
    <row r="1725" spans="1:4" ht="45" x14ac:dyDescent="0.25">
      <c r="A1725" s="150">
        <v>17302907</v>
      </c>
      <c r="B1725" s="151" t="s">
        <v>3807</v>
      </c>
      <c r="C1725" s="152" t="s">
        <v>4806</v>
      </c>
      <c r="D1725" s="153">
        <v>2010</v>
      </c>
    </row>
    <row r="1726" spans="1:4" ht="75" x14ac:dyDescent="0.25">
      <c r="A1726" s="150">
        <v>29207100</v>
      </c>
      <c r="B1726" s="151" t="s">
        <v>4071</v>
      </c>
      <c r="C1726" s="152" t="s">
        <v>5311</v>
      </c>
      <c r="D1726" s="153">
        <v>2010</v>
      </c>
    </row>
    <row r="1727" spans="1:4" ht="45" x14ac:dyDescent="0.25">
      <c r="A1727" s="150">
        <v>11305105</v>
      </c>
      <c r="B1727" s="151" t="s">
        <v>3644</v>
      </c>
      <c r="C1727" s="152" t="s">
        <v>4468</v>
      </c>
      <c r="D1727" s="153">
        <v>2010</v>
      </c>
    </row>
    <row r="1728" spans="1:4" ht="30" x14ac:dyDescent="0.25">
      <c r="A1728" s="150">
        <v>51809902</v>
      </c>
      <c r="B1728" s="151" t="s">
        <v>6142</v>
      </c>
      <c r="C1728" s="152" t="s">
        <v>6143</v>
      </c>
      <c r="D1728" s="153">
        <v>2010</v>
      </c>
    </row>
    <row r="1729" spans="1:4" ht="60" x14ac:dyDescent="0.25">
      <c r="A1729" s="150">
        <v>47504200</v>
      </c>
      <c r="B1729" s="151" t="s">
        <v>4242</v>
      </c>
      <c r="C1729" s="152" t="s">
        <v>5890</v>
      </c>
      <c r="D1729" s="153">
        <v>2010</v>
      </c>
    </row>
    <row r="1730" spans="1:4" ht="30" x14ac:dyDescent="0.25">
      <c r="A1730" s="150">
        <v>53711100</v>
      </c>
      <c r="B1730" s="151" t="s">
        <v>6347</v>
      </c>
      <c r="C1730" s="152" t="s">
        <v>6348</v>
      </c>
      <c r="D1730" s="153">
        <v>2010</v>
      </c>
    </row>
    <row r="1731" spans="1:4" ht="30" x14ac:dyDescent="0.25">
      <c r="A1731" s="150">
        <v>51919507</v>
      </c>
      <c r="B1731" s="151" t="s">
        <v>6209</v>
      </c>
      <c r="C1731" s="152" t="s">
        <v>6210</v>
      </c>
      <c r="D1731" s="153">
        <v>2010</v>
      </c>
    </row>
    <row r="1732" spans="1:4" ht="45" x14ac:dyDescent="0.25">
      <c r="A1732" s="150">
        <v>43403102</v>
      </c>
      <c r="B1732" s="151" t="s">
        <v>5656</v>
      </c>
      <c r="C1732" s="152" t="s">
        <v>5657</v>
      </c>
      <c r="D1732" s="153">
        <v>2010</v>
      </c>
    </row>
    <row r="1733" spans="1:4" ht="30" x14ac:dyDescent="0.25">
      <c r="A1733" s="150">
        <v>33102101</v>
      </c>
      <c r="B1733" s="151" t="s">
        <v>4101</v>
      </c>
      <c r="C1733" s="152" t="s">
        <v>5376</v>
      </c>
      <c r="D1733" s="153">
        <v>2010</v>
      </c>
    </row>
    <row r="1734" spans="1:4" ht="30" x14ac:dyDescent="0.25">
      <c r="A1734" s="150">
        <v>33201101</v>
      </c>
      <c r="B1734" s="151" t="s">
        <v>4104</v>
      </c>
      <c r="C1734" s="152" t="s">
        <v>5385</v>
      </c>
      <c r="D1734" s="153">
        <v>2010</v>
      </c>
    </row>
    <row r="1735" spans="1:4" x14ac:dyDescent="0.25">
      <c r="A1735" s="150">
        <v>27204104</v>
      </c>
      <c r="B1735" s="151" t="s">
        <v>3976</v>
      </c>
      <c r="C1735" s="152" t="s">
        <v>5134</v>
      </c>
      <c r="D1735" s="153">
        <v>2010</v>
      </c>
    </row>
    <row r="1736" spans="1:4" ht="30" x14ac:dyDescent="0.25">
      <c r="A1736" s="150">
        <v>27204101</v>
      </c>
      <c r="B1736" s="151" t="s">
        <v>3975</v>
      </c>
      <c r="C1736" s="152" t="s">
        <v>5133</v>
      </c>
      <c r="D1736" s="153">
        <v>2010</v>
      </c>
    </row>
    <row r="1737" spans="1:4" ht="30" x14ac:dyDescent="0.25">
      <c r="A1737" s="150">
        <v>29112502</v>
      </c>
      <c r="B1737" s="151" t="s">
        <v>4033</v>
      </c>
      <c r="C1737" s="152" t="s">
        <v>5222</v>
      </c>
      <c r="D1737" s="153">
        <v>2010</v>
      </c>
    </row>
    <row r="1738" spans="1:4" ht="30" x14ac:dyDescent="0.25">
      <c r="A1738" s="150">
        <v>27204202</v>
      </c>
      <c r="B1738" s="151" t="s">
        <v>3978</v>
      </c>
      <c r="C1738" s="152" t="s">
        <v>5138</v>
      </c>
      <c r="D1738" s="153">
        <v>2010</v>
      </c>
    </row>
    <row r="1739" spans="1:4" ht="45" x14ac:dyDescent="0.25">
      <c r="A1739" s="150">
        <v>17302912</v>
      </c>
      <c r="B1739" s="151" t="s">
        <v>3812</v>
      </c>
      <c r="C1739" s="152" t="s">
        <v>4811</v>
      </c>
      <c r="D1739" s="153">
        <v>2010</v>
      </c>
    </row>
    <row r="1740" spans="1:4" ht="60" x14ac:dyDescent="0.25">
      <c r="A1740" s="150">
        <v>17302911</v>
      </c>
      <c r="B1740" s="151" t="s">
        <v>3811</v>
      </c>
      <c r="C1740" s="152" t="s">
        <v>4810</v>
      </c>
      <c r="D1740" s="153">
        <v>2010</v>
      </c>
    </row>
    <row r="1741" spans="1:4" ht="60" x14ac:dyDescent="0.25">
      <c r="A1741" s="150">
        <v>29119904</v>
      </c>
      <c r="B1741" s="151" t="s">
        <v>4050</v>
      </c>
      <c r="C1741" s="152" t="s">
        <v>5240</v>
      </c>
      <c r="D1741" s="153">
        <v>2010</v>
      </c>
    </row>
    <row r="1742" spans="1:4" ht="135" x14ac:dyDescent="0.25">
      <c r="A1742" s="150">
        <v>15114200</v>
      </c>
      <c r="B1742" s="151" t="s">
        <v>3726</v>
      </c>
      <c r="C1742" s="152" t="s">
        <v>4640</v>
      </c>
      <c r="D1742" s="153">
        <v>2010</v>
      </c>
    </row>
    <row r="1743" spans="1:4" x14ac:dyDescent="0.25">
      <c r="A1743" s="150">
        <v>29106904</v>
      </c>
      <c r="B1743" s="151" t="s">
        <v>4015</v>
      </c>
      <c r="C1743" s="152" t="s">
        <v>5203</v>
      </c>
      <c r="D1743" s="153">
        <v>2010</v>
      </c>
    </row>
    <row r="1744" spans="1:4" ht="30" x14ac:dyDescent="0.25">
      <c r="A1744" s="150">
        <v>19303901</v>
      </c>
      <c r="B1744" s="151" t="s">
        <v>3850</v>
      </c>
      <c r="C1744" s="152" t="s">
        <v>4879</v>
      </c>
      <c r="D1744" s="153">
        <v>2010</v>
      </c>
    </row>
    <row r="1745" spans="1:4" ht="30" x14ac:dyDescent="0.25">
      <c r="A1745" s="150">
        <v>19405101</v>
      </c>
      <c r="B1745" s="151" t="s">
        <v>3865</v>
      </c>
      <c r="C1745" s="152" t="s">
        <v>4919</v>
      </c>
      <c r="D1745" s="153">
        <v>2010</v>
      </c>
    </row>
    <row r="1746" spans="1:4" ht="30" x14ac:dyDescent="0.25">
      <c r="A1746" s="150">
        <v>29106905</v>
      </c>
      <c r="B1746" s="151" t="s">
        <v>4016</v>
      </c>
      <c r="C1746" s="152" t="s">
        <v>5204</v>
      </c>
      <c r="D1746" s="153">
        <v>2010</v>
      </c>
    </row>
    <row r="1747" spans="1:4" ht="45" x14ac:dyDescent="0.25">
      <c r="A1747" s="150">
        <v>11901301</v>
      </c>
      <c r="B1747" s="151" t="s">
        <v>3653</v>
      </c>
      <c r="C1747" s="152" t="s">
        <v>4483</v>
      </c>
      <c r="D1747" s="153">
        <v>2010</v>
      </c>
    </row>
    <row r="1748" spans="1:4" ht="30" x14ac:dyDescent="0.25">
      <c r="A1748" s="150">
        <v>45209201</v>
      </c>
      <c r="B1748" s="151" t="s">
        <v>5762</v>
      </c>
      <c r="C1748" s="152" t="s">
        <v>5763</v>
      </c>
      <c r="D1748" s="153">
        <v>2010</v>
      </c>
    </row>
    <row r="1749" spans="1:4" ht="60" x14ac:dyDescent="0.25">
      <c r="A1749" s="150">
        <v>31101400</v>
      </c>
      <c r="B1749" s="151" t="s">
        <v>4086</v>
      </c>
      <c r="C1749" s="152" t="s">
        <v>5337</v>
      </c>
      <c r="D1749" s="153">
        <v>2010</v>
      </c>
    </row>
    <row r="1750" spans="1:4" ht="60" x14ac:dyDescent="0.25">
      <c r="A1750" s="150">
        <v>29106400</v>
      </c>
      <c r="B1750" s="151" t="s">
        <v>4007</v>
      </c>
      <c r="C1750" s="152" t="s">
        <v>5195</v>
      </c>
      <c r="D1750" s="153">
        <v>2010</v>
      </c>
    </row>
    <row r="1751" spans="1:4" ht="90" x14ac:dyDescent="0.25">
      <c r="A1751" s="150">
        <v>29901100</v>
      </c>
      <c r="B1751" s="151" t="s">
        <v>4079</v>
      </c>
      <c r="C1751" s="152" t="s">
        <v>5325</v>
      </c>
      <c r="D1751" s="153">
        <v>2010</v>
      </c>
    </row>
    <row r="1752" spans="1:4" ht="45" x14ac:dyDescent="0.25">
      <c r="A1752" s="150">
        <v>29901200</v>
      </c>
      <c r="B1752" s="151" t="s">
        <v>4080</v>
      </c>
      <c r="C1752" s="152" t="s">
        <v>4933</v>
      </c>
      <c r="D1752" s="153">
        <v>2010</v>
      </c>
    </row>
    <row r="1753" spans="1:4" ht="30" x14ac:dyDescent="0.25">
      <c r="A1753" s="150">
        <v>29106906</v>
      </c>
      <c r="B1753" s="151" t="s">
        <v>4017</v>
      </c>
      <c r="C1753" s="152" t="s">
        <v>5205</v>
      </c>
      <c r="D1753" s="153">
        <v>2010</v>
      </c>
    </row>
    <row r="1754" spans="1:4" ht="60" x14ac:dyDescent="0.25">
      <c r="A1754" s="150">
        <v>43508104</v>
      </c>
      <c r="B1754" s="151" t="s">
        <v>5715</v>
      </c>
      <c r="C1754" s="152" t="s">
        <v>5716</v>
      </c>
      <c r="D1754" s="153">
        <v>2010</v>
      </c>
    </row>
    <row r="1755" spans="1:4" ht="45" x14ac:dyDescent="0.25">
      <c r="A1755" s="150">
        <v>31101500</v>
      </c>
      <c r="B1755" s="151" t="s">
        <v>5338</v>
      </c>
      <c r="C1755" s="152" t="s">
        <v>5339</v>
      </c>
      <c r="D1755" s="153">
        <v>2010</v>
      </c>
    </row>
    <row r="1756" spans="1:4" ht="30" x14ac:dyDescent="0.25">
      <c r="A1756" s="150">
        <v>29119905</v>
      </c>
      <c r="B1756" s="151" t="s">
        <v>4051</v>
      </c>
      <c r="C1756" s="152" t="s">
        <v>5241</v>
      </c>
      <c r="D1756" s="153">
        <v>2010</v>
      </c>
    </row>
    <row r="1757" spans="1:4" ht="45" x14ac:dyDescent="0.25">
      <c r="A1757" s="150">
        <v>51912200</v>
      </c>
      <c r="B1757" s="151" t="s">
        <v>4343</v>
      </c>
      <c r="C1757" s="152" t="s">
        <v>6180</v>
      </c>
      <c r="D1757" s="153">
        <v>2010</v>
      </c>
    </row>
    <row r="1758" spans="1:4" ht="45" x14ac:dyDescent="0.25">
      <c r="A1758" s="150">
        <v>29106907</v>
      </c>
      <c r="B1758" s="151" t="s">
        <v>4018</v>
      </c>
      <c r="C1758" s="152" t="s">
        <v>5206</v>
      </c>
      <c r="D1758" s="153">
        <v>2010</v>
      </c>
    </row>
    <row r="1759" spans="1:4" ht="30" x14ac:dyDescent="0.25">
      <c r="A1759" s="150">
        <v>43405103</v>
      </c>
      <c r="B1759" s="151" t="s">
        <v>4175</v>
      </c>
      <c r="C1759" s="152" t="s">
        <v>5323</v>
      </c>
      <c r="D1759" s="153">
        <v>2010</v>
      </c>
    </row>
    <row r="1760" spans="1:4" x14ac:dyDescent="0.25">
      <c r="A1760" s="150">
        <v>29106500</v>
      </c>
      <c r="B1760" s="151" t="s">
        <v>4008</v>
      </c>
      <c r="C1760" s="152" t="s">
        <v>5196</v>
      </c>
      <c r="D1760" s="153">
        <v>2010</v>
      </c>
    </row>
    <row r="1761" spans="1:4" ht="90" x14ac:dyDescent="0.25">
      <c r="A1761" s="150">
        <v>39902100</v>
      </c>
      <c r="B1761" s="151" t="s">
        <v>4146</v>
      </c>
      <c r="C1761" s="152" t="s">
        <v>5561</v>
      </c>
      <c r="D1761" s="153">
        <v>2010</v>
      </c>
    </row>
    <row r="1762" spans="1:4" ht="30" x14ac:dyDescent="0.25">
      <c r="A1762" s="150">
        <v>29106908</v>
      </c>
      <c r="B1762" s="151" t="s">
        <v>4019</v>
      </c>
      <c r="C1762" s="152" t="s">
        <v>5207</v>
      </c>
      <c r="D1762" s="153">
        <v>2010</v>
      </c>
    </row>
    <row r="1763" spans="1:4" x14ac:dyDescent="0.25">
      <c r="A1763" s="150">
        <v>29106900</v>
      </c>
      <c r="B1763" s="151" t="s">
        <v>4011</v>
      </c>
      <c r="C1763" s="152" t="s">
        <v>5199</v>
      </c>
      <c r="D1763" s="153">
        <v>2010</v>
      </c>
    </row>
    <row r="1764" spans="1:4" ht="60" x14ac:dyDescent="0.25">
      <c r="A1764" s="150">
        <v>53502103</v>
      </c>
      <c r="B1764" s="151" t="s">
        <v>4364</v>
      </c>
      <c r="C1764" s="152" t="s">
        <v>6287</v>
      </c>
      <c r="D1764" s="153">
        <v>2010</v>
      </c>
    </row>
    <row r="1765" spans="1:4" ht="45" x14ac:dyDescent="0.25">
      <c r="A1765" s="150">
        <v>47215201</v>
      </c>
      <c r="B1765" s="151" t="s">
        <v>4226</v>
      </c>
      <c r="C1765" s="152" t="s">
        <v>5831</v>
      </c>
      <c r="D1765" s="153">
        <v>2010</v>
      </c>
    </row>
    <row r="1766" spans="1:4" ht="30" x14ac:dyDescent="0.25">
      <c r="A1766" s="150">
        <v>47215202</v>
      </c>
      <c r="B1766" s="151" t="s">
        <v>4227</v>
      </c>
      <c r="C1766" s="152" t="s">
        <v>5832</v>
      </c>
      <c r="D1766" s="153">
        <v>2010</v>
      </c>
    </row>
    <row r="1767" spans="1:4" x14ac:dyDescent="0.25">
      <c r="A1767" s="150">
        <v>33302101</v>
      </c>
      <c r="B1767" s="151" t="s">
        <v>4111</v>
      </c>
      <c r="C1767" s="152" t="s">
        <v>5398</v>
      </c>
      <c r="D1767" s="153">
        <v>2010</v>
      </c>
    </row>
    <row r="1768" spans="1:4" ht="30" x14ac:dyDescent="0.25">
      <c r="A1768" s="150">
        <v>33305101</v>
      </c>
      <c r="B1768" s="151" t="s">
        <v>4117</v>
      </c>
      <c r="C1768" s="152" t="s">
        <v>5409</v>
      </c>
      <c r="D1768" s="153">
        <v>2010</v>
      </c>
    </row>
    <row r="1769" spans="1:4" ht="30" x14ac:dyDescent="0.25">
      <c r="A1769" s="150">
        <v>51907107</v>
      </c>
      <c r="B1769" s="151" t="s">
        <v>4339</v>
      </c>
      <c r="C1769" s="152" t="s">
        <v>6170</v>
      </c>
      <c r="D1769" s="153">
        <v>2010</v>
      </c>
    </row>
    <row r="1770" spans="1:4" ht="90" x14ac:dyDescent="0.25">
      <c r="A1770" s="150">
        <v>19409902</v>
      </c>
      <c r="B1770" s="151" t="s">
        <v>3873</v>
      </c>
      <c r="C1770" s="152" t="s">
        <v>4903</v>
      </c>
      <c r="D1770" s="153">
        <v>2010</v>
      </c>
    </row>
    <row r="1771" spans="1:4" ht="75" x14ac:dyDescent="0.25">
      <c r="A1771" s="150">
        <v>29106909</v>
      </c>
      <c r="B1771" s="151" t="s">
        <v>4020</v>
      </c>
      <c r="C1771" s="152" t="s">
        <v>5208</v>
      </c>
      <c r="D1771" s="153">
        <v>2010</v>
      </c>
    </row>
    <row r="1772" spans="1:4" ht="45" x14ac:dyDescent="0.25">
      <c r="A1772" s="150">
        <v>27201201</v>
      </c>
      <c r="B1772" s="151" t="s">
        <v>3968</v>
      </c>
      <c r="C1772" s="152" t="s">
        <v>5115</v>
      </c>
      <c r="D1772" s="153">
        <v>2010</v>
      </c>
    </row>
    <row r="1773" spans="1:4" ht="30" x14ac:dyDescent="0.25">
      <c r="A1773" s="150">
        <v>17211103</v>
      </c>
      <c r="B1773" s="151" t="s">
        <v>3769</v>
      </c>
      <c r="C1773" s="152" t="s">
        <v>4734</v>
      </c>
      <c r="D1773" s="153">
        <v>2010</v>
      </c>
    </row>
    <row r="1774" spans="1:4" ht="75" x14ac:dyDescent="0.25">
      <c r="A1774" s="150">
        <v>31101300</v>
      </c>
      <c r="B1774" s="151" t="s">
        <v>4085</v>
      </c>
      <c r="C1774" s="152" t="s">
        <v>5336</v>
      </c>
      <c r="D1774" s="153">
        <v>2010</v>
      </c>
    </row>
    <row r="1775" spans="1:4" x14ac:dyDescent="0.25">
      <c r="A1775" s="150">
        <v>29106600</v>
      </c>
      <c r="B1775" s="151" t="s">
        <v>4009</v>
      </c>
      <c r="C1775" s="152" t="s">
        <v>5197</v>
      </c>
      <c r="D1775" s="153">
        <v>2010</v>
      </c>
    </row>
    <row r="1776" spans="1:4" ht="45" x14ac:dyDescent="0.25">
      <c r="A1776" s="150">
        <v>27301200</v>
      </c>
      <c r="B1776" s="151" t="s">
        <v>3980</v>
      </c>
      <c r="C1776" s="152" t="s">
        <v>5146</v>
      </c>
      <c r="D1776" s="153">
        <v>2010</v>
      </c>
    </row>
    <row r="1777" spans="1:4" ht="60" x14ac:dyDescent="0.25">
      <c r="A1777" s="150">
        <v>11203100</v>
      </c>
      <c r="B1777" s="151" t="s">
        <v>3634</v>
      </c>
      <c r="C1777" s="152" t="s">
        <v>4445</v>
      </c>
      <c r="D1777" s="153">
        <v>2010</v>
      </c>
    </row>
    <row r="1778" spans="1:4" ht="45" x14ac:dyDescent="0.25">
      <c r="A1778" s="150">
        <v>55301700</v>
      </c>
      <c r="B1778" s="151" t="s">
        <v>4377</v>
      </c>
      <c r="C1778" s="152" t="s">
        <v>6384</v>
      </c>
      <c r="D1778" s="153">
        <v>2010</v>
      </c>
    </row>
    <row r="1779" spans="1:4" ht="45" x14ac:dyDescent="0.25">
      <c r="A1779" s="150">
        <v>49202101</v>
      </c>
      <c r="B1779" s="151" t="s">
        <v>4247</v>
      </c>
      <c r="C1779" s="152" t="s">
        <v>5911</v>
      </c>
      <c r="D1779" s="153">
        <v>2010</v>
      </c>
    </row>
    <row r="1780" spans="1:4" ht="30" x14ac:dyDescent="0.25">
      <c r="A1780" s="150">
        <v>27401300</v>
      </c>
      <c r="B1780" s="151" t="s">
        <v>3991</v>
      </c>
      <c r="C1780" s="152" t="s">
        <v>5169</v>
      </c>
      <c r="D1780" s="153">
        <v>2010</v>
      </c>
    </row>
    <row r="1781" spans="1:4" ht="30" x14ac:dyDescent="0.25">
      <c r="A1781" s="150">
        <v>29209906</v>
      </c>
      <c r="B1781" s="151" t="s">
        <v>4078</v>
      </c>
      <c r="C1781" s="152" t="s">
        <v>5320</v>
      </c>
      <c r="D1781" s="153">
        <v>2010</v>
      </c>
    </row>
    <row r="1782" spans="1:4" ht="30" x14ac:dyDescent="0.25">
      <c r="A1782" s="150">
        <v>29106910</v>
      </c>
      <c r="B1782" s="151" t="s">
        <v>4021</v>
      </c>
      <c r="C1782" s="152" t="s">
        <v>5209</v>
      </c>
      <c r="D1782" s="153">
        <v>2010</v>
      </c>
    </row>
    <row r="1783" spans="1:4" ht="45" x14ac:dyDescent="0.25">
      <c r="A1783" s="150">
        <v>53402100</v>
      </c>
      <c r="B1783" s="151" t="s">
        <v>4358</v>
      </c>
      <c r="C1783" s="152" t="s">
        <v>6273</v>
      </c>
      <c r="D1783" s="153">
        <v>2010</v>
      </c>
    </row>
    <row r="1784" spans="1:4" ht="30" x14ac:dyDescent="0.25">
      <c r="A1784" s="150">
        <v>51919901</v>
      </c>
      <c r="B1784" s="151" t="s">
        <v>6219</v>
      </c>
      <c r="C1784" s="152" t="s">
        <v>6220</v>
      </c>
      <c r="D1784" s="153">
        <v>2010</v>
      </c>
    </row>
    <row r="1785" spans="1:4" ht="30" x14ac:dyDescent="0.25">
      <c r="A1785" s="150">
        <v>53102101</v>
      </c>
      <c r="B1785" s="151" t="s">
        <v>6226</v>
      </c>
      <c r="C1785" s="152" t="s">
        <v>6227</v>
      </c>
      <c r="D1785" s="153">
        <v>2010</v>
      </c>
    </row>
    <row r="1786" spans="1:4" x14ac:dyDescent="0.25">
      <c r="A1786" s="150">
        <v>49902102</v>
      </c>
      <c r="B1786" s="151" t="s">
        <v>4270</v>
      </c>
      <c r="C1786" s="152" t="s">
        <v>5956</v>
      </c>
      <c r="D1786" s="153">
        <v>2010</v>
      </c>
    </row>
    <row r="1787" spans="1:4" ht="45" x14ac:dyDescent="0.25">
      <c r="A1787" s="150">
        <v>27302200</v>
      </c>
      <c r="B1787" s="151" t="s">
        <v>3982</v>
      </c>
      <c r="C1787" s="152" t="s">
        <v>5149</v>
      </c>
      <c r="D1787" s="153">
        <v>2010</v>
      </c>
    </row>
    <row r="1788" spans="1:4" ht="30" x14ac:dyDescent="0.25">
      <c r="A1788" s="150">
        <v>29205400</v>
      </c>
      <c r="B1788" s="151" t="s">
        <v>4066</v>
      </c>
      <c r="C1788" s="152" t="s">
        <v>5305</v>
      </c>
      <c r="D1788" s="153">
        <v>2010</v>
      </c>
    </row>
    <row r="1789" spans="1:4" ht="30" x14ac:dyDescent="0.25">
      <c r="A1789" s="150">
        <v>13209902</v>
      </c>
      <c r="B1789" s="151" t="s">
        <v>3714</v>
      </c>
      <c r="C1789" s="152" t="s">
        <v>4628</v>
      </c>
      <c r="D1789" s="153">
        <v>2010</v>
      </c>
    </row>
    <row r="1790" spans="1:4" x14ac:dyDescent="0.25">
      <c r="A1790" s="150">
        <v>47506100</v>
      </c>
      <c r="B1790" s="151" t="s">
        <v>5891</v>
      </c>
      <c r="C1790" s="152" t="s">
        <v>5892</v>
      </c>
      <c r="D1790" s="153">
        <v>2010</v>
      </c>
    </row>
    <row r="1791" spans="1:4" ht="45" x14ac:dyDescent="0.25">
      <c r="A1791" s="150">
        <v>47203102</v>
      </c>
      <c r="B1791" s="151" t="s">
        <v>4211</v>
      </c>
      <c r="C1791" s="152" t="s">
        <v>5797</v>
      </c>
      <c r="D1791" s="153">
        <v>2010</v>
      </c>
    </row>
    <row r="1792" spans="1:4" ht="30" x14ac:dyDescent="0.25">
      <c r="A1792" s="150">
        <v>41303102</v>
      </c>
      <c r="B1792" s="151" t="s">
        <v>4153</v>
      </c>
      <c r="C1792" s="152" t="s">
        <v>5593</v>
      </c>
      <c r="D1792" s="153">
        <v>2010</v>
      </c>
    </row>
    <row r="1793" spans="1:4" ht="30" x14ac:dyDescent="0.25">
      <c r="A1793" s="150">
        <v>41303101</v>
      </c>
      <c r="B1793" s="151" t="s">
        <v>4152</v>
      </c>
      <c r="C1793" s="152" t="s">
        <v>5592</v>
      </c>
      <c r="D1793" s="153">
        <v>2010</v>
      </c>
    </row>
    <row r="1794" spans="1:4" x14ac:dyDescent="0.25">
      <c r="A1794" s="150">
        <v>41309900</v>
      </c>
      <c r="B1794" s="151" t="s">
        <v>5599</v>
      </c>
      <c r="C1794" s="152" t="s">
        <v>5600</v>
      </c>
      <c r="D1794" s="153">
        <v>2010</v>
      </c>
    </row>
    <row r="1795" spans="1:4" ht="30" x14ac:dyDescent="0.25">
      <c r="A1795" s="150">
        <v>19303101</v>
      </c>
      <c r="B1795" s="151" t="s">
        <v>3846</v>
      </c>
      <c r="C1795" s="152" t="s">
        <v>4870</v>
      </c>
      <c r="D1795" s="153">
        <v>2010</v>
      </c>
    </row>
    <row r="1796" spans="1:4" ht="75" x14ac:dyDescent="0.25">
      <c r="A1796" s="150">
        <v>15119910</v>
      </c>
      <c r="B1796" s="151" t="s">
        <v>3740</v>
      </c>
      <c r="C1796" s="152" t="s">
        <v>4579</v>
      </c>
      <c r="D1796" s="153">
        <v>2010</v>
      </c>
    </row>
    <row r="1797" spans="1:4" ht="30" x14ac:dyDescent="0.25">
      <c r="A1797" s="150">
        <v>41303103</v>
      </c>
      <c r="B1797" s="151" t="s">
        <v>4154</v>
      </c>
      <c r="C1797" s="152" t="s">
        <v>5594</v>
      </c>
      <c r="D1797" s="153">
        <v>2010</v>
      </c>
    </row>
    <row r="1798" spans="1:4" ht="60" x14ac:dyDescent="0.25">
      <c r="A1798" s="150">
        <v>13119902</v>
      </c>
      <c r="B1798" s="151" t="s">
        <v>4585</v>
      </c>
      <c r="C1798" s="152" t="s">
        <v>4586</v>
      </c>
      <c r="D1798" s="153">
        <v>2010</v>
      </c>
    </row>
    <row r="1799" spans="1:4" ht="30" x14ac:dyDescent="0.25">
      <c r="A1799" s="150">
        <v>11919907</v>
      </c>
      <c r="B1799" s="151" t="s">
        <v>3677</v>
      </c>
      <c r="C1799" s="152" t="s">
        <v>4526</v>
      </c>
      <c r="D1799" s="153">
        <v>2010</v>
      </c>
    </row>
    <row r="1800" spans="1:4" ht="30" x14ac:dyDescent="0.25">
      <c r="A1800" s="150">
        <v>33305103</v>
      </c>
      <c r="B1800" s="151" t="s">
        <v>4118</v>
      </c>
      <c r="C1800" s="152" t="s">
        <v>5410</v>
      </c>
      <c r="D1800" s="153">
        <v>2010</v>
      </c>
    </row>
    <row r="1801" spans="1:4" x14ac:dyDescent="0.25">
      <c r="A1801" s="150">
        <v>53502101</v>
      </c>
      <c r="B1801" s="151" t="s">
        <v>4362</v>
      </c>
      <c r="C1801" s="152" t="s">
        <v>6285</v>
      </c>
      <c r="D1801" s="153">
        <v>2010</v>
      </c>
    </row>
    <row r="1802" spans="1:4" x14ac:dyDescent="0.25">
      <c r="A1802" s="150">
        <v>27204201</v>
      </c>
      <c r="B1802" s="151" t="s">
        <v>3977</v>
      </c>
      <c r="C1802" s="152" t="s">
        <v>5137</v>
      </c>
      <c r="D1802" s="153">
        <v>2010</v>
      </c>
    </row>
    <row r="1803" spans="1:4" ht="75" x14ac:dyDescent="0.25">
      <c r="A1803" s="150">
        <v>39101200</v>
      </c>
      <c r="B1803" s="151" t="s">
        <v>4133</v>
      </c>
      <c r="C1803" s="152" t="s">
        <v>5498</v>
      </c>
      <c r="D1803" s="153">
        <v>2010</v>
      </c>
    </row>
    <row r="1804" spans="1:4" ht="90" x14ac:dyDescent="0.25">
      <c r="A1804" s="150">
        <v>15113200</v>
      </c>
      <c r="B1804" s="151" t="s">
        <v>3722</v>
      </c>
      <c r="C1804" s="152" t="s">
        <v>4636</v>
      </c>
      <c r="D1804" s="153">
        <v>2010</v>
      </c>
    </row>
    <row r="1805" spans="1:4" ht="90" x14ac:dyDescent="0.25">
      <c r="A1805" s="150">
        <v>15113300</v>
      </c>
      <c r="B1805" s="151" t="s">
        <v>3723</v>
      </c>
      <c r="C1805" s="152" t="s">
        <v>4637</v>
      </c>
      <c r="D1805" s="153">
        <v>2010</v>
      </c>
    </row>
    <row r="1806" spans="1:4" ht="30" x14ac:dyDescent="0.25">
      <c r="A1806" s="150">
        <v>15119901</v>
      </c>
      <c r="B1806" s="151" t="s">
        <v>3731</v>
      </c>
      <c r="C1806" s="152" t="s">
        <v>4647</v>
      </c>
      <c r="D1806" s="153">
        <v>2010</v>
      </c>
    </row>
    <row r="1807" spans="1:4" ht="30" x14ac:dyDescent="0.25">
      <c r="A1807" s="150">
        <v>19103101</v>
      </c>
      <c r="B1807" s="151" t="s">
        <v>3825</v>
      </c>
      <c r="C1807" s="152" t="s">
        <v>4834</v>
      </c>
      <c r="D1807" s="153">
        <v>2010</v>
      </c>
    </row>
    <row r="1808" spans="1:4" ht="30" x14ac:dyDescent="0.25">
      <c r="A1808" s="150">
        <v>47409902</v>
      </c>
      <c r="B1808" s="151" t="s">
        <v>5833</v>
      </c>
      <c r="C1808" s="152" t="s">
        <v>5834</v>
      </c>
      <c r="D1808" s="153">
        <v>2010</v>
      </c>
    </row>
    <row r="1809" spans="1:4" ht="30" x14ac:dyDescent="0.25">
      <c r="A1809" s="150">
        <v>51412107</v>
      </c>
      <c r="B1809" s="151" t="s">
        <v>4313</v>
      </c>
      <c r="C1809" s="152" t="s">
        <v>6062</v>
      </c>
      <c r="D1809" s="153">
        <v>2010</v>
      </c>
    </row>
    <row r="1810" spans="1:4" ht="30" x14ac:dyDescent="0.25">
      <c r="A1810" s="150">
        <v>39102101</v>
      </c>
      <c r="B1810" s="151" t="s">
        <v>4135</v>
      </c>
      <c r="C1810" s="152" t="s">
        <v>4520</v>
      </c>
      <c r="D1810" s="153">
        <v>2010</v>
      </c>
    </row>
    <row r="1811" spans="1:4" ht="60" x14ac:dyDescent="0.25">
      <c r="A1811" s="150">
        <v>25205200</v>
      </c>
      <c r="B1811" s="151" t="s">
        <v>3943</v>
      </c>
      <c r="C1811" s="152" t="s">
        <v>5039</v>
      </c>
      <c r="D1811" s="153">
        <v>2010</v>
      </c>
    </row>
    <row r="1812" spans="1:4" ht="60" x14ac:dyDescent="0.25">
      <c r="A1812" s="150">
        <v>25205300</v>
      </c>
      <c r="B1812" s="151" t="s">
        <v>3944</v>
      </c>
      <c r="C1812" s="152" t="s">
        <v>5040</v>
      </c>
      <c r="D1812" s="153">
        <v>2010</v>
      </c>
    </row>
    <row r="1813" spans="1:4" ht="60" x14ac:dyDescent="0.25">
      <c r="A1813" s="150">
        <v>25205400</v>
      </c>
      <c r="B1813" s="151" t="s">
        <v>3945</v>
      </c>
      <c r="C1813" s="152" t="s">
        <v>5041</v>
      </c>
      <c r="D1813" s="153">
        <v>2010</v>
      </c>
    </row>
    <row r="1814" spans="1:4" ht="30" x14ac:dyDescent="0.25">
      <c r="A1814" s="150">
        <v>29106911</v>
      </c>
      <c r="B1814" s="151" t="s">
        <v>4022</v>
      </c>
      <c r="C1814" s="152" t="s">
        <v>5210</v>
      </c>
      <c r="D1814" s="153">
        <v>2010</v>
      </c>
    </row>
    <row r="1815" spans="1:4" ht="30" x14ac:dyDescent="0.25">
      <c r="A1815" s="150">
        <v>43302101</v>
      </c>
      <c r="B1815" s="151" t="s">
        <v>5635</v>
      </c>
      <c r="C1815" s="152" t="s">
        <v>5636</v>
      </c>
      <c r="D1815" s="153">
        <v>2010</v>
      </c>
    </row>
    <row r="1816" spans="1:4" ht="45" x14ac:dyDescent="0.25">
      <c r="A1816" s="150">
        <v>43508100</v>
      </c>
      <c r="B1816" s="151" t="s">
        <v>5707</v>
      </c>
      <c r="C1816" s="152" t="s">
        <v>5708</v>
      </c>
      <c r="D1816" s="153">
        <v>2010</v>
      </c>
    </row>
    <row r="1817" spans="1:4" ht="30" x14ac:dyDescent="0.25">
      <c r="A1817" s="150">
        <v>43508103</v>
      </c>
      <c r="B1817" s="151" t="s">
        <v>5713</v>
      </c>
      <c r="C1817" s="152" t="s">
        <v>5714</v>
      </c>
      <c r="D1817" s="153">
        <v>2010</v>
      </c>
    </row>
    <row r="1818" spans="1:4" ht="60" x14ac:dyDescent="0.25">
      <c r="A1818" s="150">
        <v>43508101</v>
      </c>
      <c r="B1818" s="151" t="s">
        <v>5709</v>
      </c>
      <c r="C1818" s="152" t="s">
        <v>5710</v>
      </c>
      <c r="D1818" s="153">
        <v>2010</v>
      </c>
    </row>
    <row r="1819" spans="1:4" ht="45" x14ac:dyDescent="0.25">
      <c r="A1819" s="150">
        <v>11307102</v>
      </c>
      <c r="B1819" s="151" t="s">
        <v>3648</v>
      </c>
      <c r="C1819" s="152" t="s">
        <v>4474</v>
      </c>
      <c r="D1819" s="153">
        <v>2010</v>
      </c>
    </row>
    <row r="1820" spans="1:4" ht="75" x14ac:dyDescent="0.25">
      <c r="A1820" s="150">
        <v>11919904</v>
      </c>
      <c r="B1820" s="151" t="s">
        <v>3676</v>
      </c>
      <c r="C1820" s="152" t="s">
        <v>4476</v>
      </c>
      <c r="D1820" s="153">
        <v>2010</v>
      </c>
    </row>
    <row r="1821" spans="1:4" ht="45" x14ac:dyDescent="0.25">
      <c r="A1821" s="150">
        <v>29106700</v>
      </c>
      <c r="B1821" s="151" t="s">
        <v>4010</v>
      </c>
      <c r="C1821" s="152" t="s">
        <v>5198</v>
      </c>
      <c r="D1821" s="153">
        <v>2010</v>
      </c>
    </row>
    <row r="1822" spans="1:4" ht="45" x14ac:dyDescent="0.25">
      <c r="A1822" s="150">
        <v>29209907</v>
      </c>
      <c r="B1822" s="151" t="s">
        <v>5321</v>
      </c>
      <c r="C1822" s="152" t="s">
        <v>5322</v>
      </c>
      <c r="D1822" s="153">
        <v>2010</v>
      </c>
    </row>
    <row r="1823" spans="1:4" ht="45" x14ac:dyDescent="0.25">
      <c r="A1823" s="150">
        <v>17303101</v>
      </c>
      <c r="B1823" s="151" t="s">
        <v>3813</v>
      </c>
      <c r="C1823" s="152" t="s">
        <v>4814</v>
      </c>
      <c r="D1823" s="153">
        <v>2010</v>
      </c>
    </row>
    <row r="1824" spans="1:4" ht="30" x14ac:dyDescent="0.25">
      <c r="A1824" s="150">
        <v>53304100</v>
      </c>
      <c r="B1824" s="151" t="s">
        <v>6255</v>
      </c>
      <c r="C1824" s="152" t="s">
        <v>6256</v>
      </c>
      <c r="D1824" s="153">
        <v>2010</v>
      </c>
    </row>
    <row r="1825" spans="1:4" ht="45" x14ac:dyDescent="0.25">
      <c r="A1825" s="150">
        <v>25904100</v>
      </c>
      <c r="B1825" s="151" t="s">
        <v>3956</v>
      </c>
      <c r="C1825" s="152" t="s">
        <v>5079</v>
      </c>
      <c r="D1825" s="153">
        <v>2010</v>
      </c>
    </row>
    <row r="1826" spans="1:4" ht="30" x14ac:dyDescent="0.25">
      <c r="A1826" s="150">
        <v>15114301</v>
      </c>
      <c r="B1826" s="151" t="s">
        <v>3728</v>
      </c>
      <c r="C1826" s="152" t="s">
        <v>4642</v>
      </c>
      <c r="D1826" s="153">
        <v>2010</v>
      </c>
    </row>
    <row r="1827" spans="1:4" ht="45" x14ac:dyDescent="0.25">
      <c r="A1827" s="150">
        <v>51209300</v>
      </c>
      <c r="B1827" s="151" t="s">
        <v>4292</v>
      </c>
      <c r="C1827" s="152" t="s">
        <v>6011</v>
      </c>
      <c r="D1827" s="153">
        <v>2010</v>
      </c>
    </row>
    <row r="1828" spans="1:4" ht="30" x14ac:dyDescent="0.25">
      <c r="A1828" s="150">
        <v>11307101</v>
      </c>
      <c r="B1828" s="151" t="s">
        <v>3647</v>
      </c>
      <c r="C1828" s="152" t="s">
        <v>4473</v>
      </c>
      <c r="D1828" s="153">
        <v>2010</v>
      </c>
    </row>
    <row r="1829" spans="1:4" ht="30" x14ac:dyDescent="0.25">
      <c r="A1829" s="150">
        <v>25309902</v>
      </c>
      <c r="B1829" s="151" t="s">
        <v>3947</v>
      </c>
      <c r="C1829" s="152" t="s">
        <v>5062</v>
      </c>
      <c r="D1829" s="153">
        <v>2010</v>
      </c>
    </row>
    <row r="1830" spans="1:4" ht="30" x14ac:dyDescent="0.25">
      <c r="A1830" s="150">
        <v>29106912</v>
      </c>
      <c r="B1830" s="151" t="s">
        <v>4023</v>
      </c>
      <c r="C1830" s="152" t="s">
        <v>5211</v>
      </c>
      <c r="D1830" s="153">
        <v>2010</v>
      </c>
    </row>
    <row r="1831" spans="1:4" ht="30" x14ac:dyDescent="0.25">
      <c r="A1831" s="150">
        <v>17219902</v>
      </c>
      <c r="B1831" s="151" t="s">
        <v>3782</v>
      </c>
      <c r="C1831" s="152" t="s">
        <v>4737</v>
      </c>
      <c r="D1831" s="153">
        <v>2010</v>
      </c>
    </row>
    <row r="1832" spans="1:4" ht="60" x14ac:dyDescent="0.25">
      <c r="A1832" s="150">
        <v>15119911</v>
      </c>
      <c r="B1832" s="151" t="s">
        <v>3741</v>
      </c>
      <c r="C1832" s="152" t="s">
        <v>4656</v>
      </c>
      <c r="D1832" s="153">
        <v>2010</v>
      </c>
    </row>
    <row r="1833" spans="1:4" ht="75" x14ac:dyDescent="0.25">
      <c r="A1833" s="150">
        <v>17208101</v>
      </c>
      <c r="B1833" s="151" t="s">
        <v>3766</v>
      </c>
      <c r="C1833" s="152" t="s">
        <v>4722</v>
      </c>
      <c r="D1833" s="153">
        <v>2010</v>
      </c>
    </row>
    <row r="1834" spans="1:4" ht="30" x14ac:dyDescent="0.25">
      <c r="A1834" s="150">
        <v>15119903</v>
      </c>
      <c r="B1834" s="151" t="s">
        <v>3733</v>
      </c>
      <c r="C1834" s="152" t="s">
        <v>4649</v>
      </c>
      <c r="D1834" s="153">
        <v>2010</v>
      </c>
    </row>
    <row r="1835" spans="1:4" ht="75" x14ac:dyDescent="0.25">
      <c r="A1835" s="150">
        <v>15113400</v>
      </c>
      <c r="B1835" s="151" t="s">
        <v>3724</v>
      </c>
      <c r="C1835" s="152" t="s">
        <v>4638</v>
      </c>
      <c r="D1835" s="153">
        <v>2010</v>
      </c>
    </row>
    <row r="1836" spans="1:4" ht="30" x14ac:dyDescent="0.25">
      <c r="A1836" s="154">
        <v>51412106</v>
      </c>
      <c r="B1836" s="155" t="s">
        <v>4312</v>
      </c>
      <c r="C1836" s="156" t="s">
        <v>6061</v>
      </c>
      <c r="D1836" s="157">
        <v>2010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Table of Contents</vt:lpstr>
      <vt:lpstr>Glossary</vt:lpstr>
      <vt:lpstr>WIOA</vt:lpstr>
      <vt:lpstr>Notes</vt:lpstr>
      <vt:lpstr>Sponsor Details</vt:lpstr>
      <vt:lpstr>Training Site Details</vt:lpstr>
      <vt:lpstr>Apprenticeship Details</vt:lpstr>
      <vt:lpstr>Reference - Instruction Code</vt:lpstr>
      <vt:lpstr>Reference - Occupation Code</vt:lpstr>
      <vt:lpstr>Interim Rpt</vt:lpstr>
      <vt:lpstr>Reference Tables</vt:lpstr>
      <vt:lpstr>Sheet1</vt:lpstr>
      <vt:lpstr>WIOA!Print_Area</vt:lpstr>
      <vt:lpstr>Glossary!Print_Titles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Riggs,Eben O</dc:creator>
  <cp:lastModifiedBy>Riggs,Eben O</cp:lastModifiedBy>
  <cp:lastPrinted>2019-09-04T14:38:22Z</cp:lastPrinted>
  <dcterms:created xsi:type="dcterms:W3CDTF">2018-09-20T15:47:41Z</dcterms:created>
  <dcterms:modified xsi:type="dcterms:W3CDTF">2020-07-03T14:46:56Z</dcterms:modified>
</cp:coreProperties>
</file>