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R:\WF Editing 2\WD Letters-TABs-AELs -- WORKING VERSIONS\WD letters (Working Versions)\2025 WD Working Versions\13-25\"/>
    </mc:Choice>
  </mc:AlternateContent>
  <xr:revisionPtr revIDLastSave="0" documentId="8_{CF1F9903-351C-492C-B2B3-08D61C5B8CB8}" xr6:coauthVersionLast="47" xr6:coauthVersionMax="47" xr10:uidLastSave="{00000000-0000-0000-0000-000000000000}"/>
  <bookViews>
    <workbookView xWindow="-108" yWindow="-108" windowWidth="23256" windowHeight="12456" xr2:uid="{00000000-000D-0000-FFFF-FFFF00000000}"/>
  </bookViews>
  <sheets>
    <sheet name="Instructions" sheetId="14" r:id="rId1"/>
    <sheet name="Caseload Calculator" sheetId="12" r:id="rId2"/>
    <sheet name="Assumptions" sheetId="8" r:id="rId3"/>
  </sheets>
  <definedNames>
    <definedName name="_xlnm.Print_Area" localSheetId="1">'Caseload Calculator'!$A$1:$J$20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2" l="1"/>
  <c r="I7" i="12"/>
  <c r="H7" i="12"/>
  <c r="G7" i="12"/>
  <c r="F7" i="12"/>
  <c r="E7" i="12"/>
  <c r="D7" i="12"/>
  <c r="E6" i="12"/>
  <c r="F6" i="12"/>
  <c r="G6" i="12"/>
  <c r="H6" i="12"/>
  <c r="I6" i="12"/>
  <c r="J6" i="12"/>
  <c r="C16" i="12" l="1"/>
  <c r="C17" i="12"/>
  <c r="C18" i="12"/>
  <c r="C19" i="12"/>
  <c r="C20" i="12"/>
  <c r="C21" i="12"/>
  <c r="C22" i="12"/>
  <c r="C23" i="12"/>
  <c r="C15" i="12"/>
  <c r="B13" i="8"/>
  <c r="I13" i="12"/>
  <c r="D13" i="12" l="1"/>
  <c r="E13" i="12" l="1"/>
  <c r="F13" i="12"/>
  <c r="G13" i="12"/>
  <c r="H13" i="12"/>
  <c r="J13" i="12"/>
  <c r="B22" i="8"/>
  <c r="C13" i="8"/>
  <c r="D13" i="8"/>
  <c r="C7" i="12"/>
  <c r="C13" i="12" l="1"/>
  <c r="J12" i="12"/>
  <c r="I12" i="12"/>
  <c r="C11" i="12"/>
  <c r="I11" i="12"/>
  <c r="D10" i="12"/>
  <c r="D6" i="12" s="1"/>
  <c r="D8" i="12" s="1"/>
  <c r="C10" i="12"/>
  <c r="I10" i="12"/>
  <c r="E10" i="12"/>
  <c r="F12" i="12"/>
  <c r="C12" i="12"/>
  <c r="G12" i="12"/>
  <c r="D12" i="12"/>
  <c r="H12" i="12"/>
  <c r="E12" i="12"/>
  <c r="F11" i="12"/>
  <c r="J11" i="12"/>
  <c r="E11" i="12"/>
  <c r="H11" i="12"/>
  <c r="D11" i="12"/>
  <c r="G11" i="12"/>
  <c r="J10" i="12"/>
  <c r="G10" i="12"/>
  <c r="F10" i="12"/>
  <c r="H10" i="12"/>
  <c r="D25" i="12" l="1"/>
  <c r="I8" i="12"/>
  <c r="E25" i="12"/>
  <c r="C6" i="12" l="1"/>
  <c r="C8" i="12" s="1"/>
  <c r="I25" i="12"/>
  <c r="E8" i="12"/>
  <c r="H8" i="12"/>
  <c r="H25" i="12"/>
  <c r="J8" i="12"/>
  <c r="J25" i="12"/>
  <c r="F8" i="12"/>
  <c r="F25" i="12"/>
  <c r="G8" i="12"/>
  <c r="G25" i="12"/>
  <c r="C25"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Lenox,Kelsie</author>
  </authors>
  <commentList>
    <comment ref="A9" authorId="0" shapeId="0" xr:uid="{6C2977EF-AADA-48A5-B284-3FFFC5FF1743}">
      <text>
        <r>
          <rPr>
            <sz val="11"/>
            <color theme="1"/>
            <rFont val="Calibri"/>
            <family val="2"/>
            <scheme val="minor"/>
          </rPr>
          <t xml:space="preserve">Lenox,Kelsie:
Is it known that this is .5 or 1? </t>
        </r>
      </text>
    </comment>
  </commentList>
</comments>
</file>

<file path=xl/sharedStrings.xml><?xml version="1.0" encoding="utf-8"?>
<sst xmlns="http://schemas.openxmlformats.org/spreadsheetml/2006/main" count="84" uniqueCount="78">
  <si>
    <t>Instructions</t>
  </si>
  <si>
    <t>Begin at the Assumptions tab; filling in the tan colored cells</t>
  </si>
  <si>
    <t>In order to determine the number of hours the average mentor has available for direct mentoring supports consider the following:</t>
  </si>
  <si>
    <t>Begin with the average number of working hours available in a month period (8 hours per day for 5 days a week and 4.33 weeks per month = 173.2 hours)</t>
  </si>
  <si>
    <t xml:space="preserve">How many hours on average are spent per month on leave (vacation, sick time, holidays) </t>
  </si>
  <si>
    <t xml:space="preserve">How many hours on average are spent per month at required training or team meetings? </t>
  </si>
  <si>
    <t xml:space="preserve">How many hours on average are spent per month traveling to and from child care programs? </t>
  </si>
  <si>
    <t xml:space="preserve">How many hours on average are spent per month completing other office tasks (data entry, meeting prep, emails, other duties)? </t>
  </si>
  <si>
    <t>In order to determine the Average Monthly Coaching Hours for each program type, consider the following:</t>
  </si>
  <si>
    <t>How many months on average does the program type take to achieve the next level of certification? 
For example, Entry Level programs may receive up to 24 months but may only on average need 14 months</t>
  </si>
  <si>
    <t>How long does the average mentor spend onsite supporting the program type? Assume 1 visit per month every 3rd month</t>
  </si>
  <si>
    <t>How long does the average mentor spend virtually supporting the program type? Assume 1 visit per month every 2 months</t>
  </si>
  <si>
    <t>Input the total Average Monthly Coaching Hours for each program type (Centers and Homes) and Level (Entry Level, Certified seeking higher, and Maintenance) on the Assumption tab (cells B11 and 12 for Entry Level, cells C11 and 12 for Certified, and D11 and 12 for maintenance)</t>
  </si>
  <si>
    <t>Large centers are auto-calculcated based on the data inputted for centers</t>
  </si>
  <si>
    <t>Move to the Caseload Calculator tab; filling in the yellow colored cells</t>
  </si>
  <si>
    <t>Input the mentor's name in the Staff Name cell. Add columns to the right of the table to include additional staff</t>
  </si>
  <si>
    <t>Insert the number of each program type currently assigned to the mentor within their column</t>
  </si>
  <si>
    <t>This will auto calculate the data within the top table and display whether the one mentor can sustain the assigned caseload or whether additional staff may be needed</t>
  </si>
  <si>
    <t>If the Board does not know what the caseload will be, data can be entered and changed to support identifying what a suitable caseload would be</t>
  </si>
  <si>
    <t>Definitions</t>
  </si>
  <si>
    <t>TA means technical assistance to a program that is outside of regular mentoring</t>
  </si>
  <si>
    <t>Entry Level means coaching a program who is working towards certification</t>
  </si>
  <si>
    <t>Certified means coaching a program who is already certified to achieve a higher star-level</t>
  </si>
  <si>
    <t>Maintenance means coaching a certified program who wants to maintain current star level</t>
  </si>
  <si>
    <t>Onsite means the contact is in-person and with one program, usually at the child care facility.</t>
  </si>
  <si>
    <t>Remote/Virtual means the contact is not in person, but via phone or virtual meetings</t>
  </si>
  <si>
    <t xml:space="preserve">Group means the contact is in-person with a group of programs at the same time (such as a reflective practice meeting). </t>
  </si>
  <si>
    <t>Minimum of 1 visit per month is required for each program:</t>
  </si>
  <si>
    <t>at least 1 in-person visit per quarter for those working towards certification or higher star level</t>
  </si>
  <si>
    <t>at least 1 in-person visit per year for those at maintenance level</t>
  </si>
  <si>
    <t>Mentor Caseload Calculator</t>
  </si>
  <si>
    <r>
      <rPr>
        <b/>
        <sz val="11"/>
        <color theme="1"/>
        <rFont val="Calibri"/>
        <family val="2"/>
        <scheme val="minor"/>
      </rPr>
      <t>Directions to See Hypothetical Caseloads:</t>
    </r>
    <r>
      <rPr>
        <sz val="11"/>
        <color theme="1"/>
        <rFont val="Calibri"/>
        <family val="2"/>
        <scheme val="minor"/>
      </rPr>
      <t xml:space="preserve">   Fill in the yellow boxes with the names of your staff.  Add the number of providers assigned to each person by type/size and place in the QRIS pipeline.</t>
    </r>
  </si>
  <si>
    <t>AVG</t>
  </si>
  <si>
    <t>Staff 1</t>
  </si>
  <si>
    <t>Staff 2</t>
  </si>
  <si>
    <t>Staff 3</t>
  </si>
  <si>
    <t>Staff 4</t>
  </si>
  <si>
    <t>Staff 5</t>
  </si>
  <si>
    <t>Staff 6</t>
  </si>
  <si>
    <t>Staff 7</t>
  </si>
  <si>
    <t>Caseload Contact Hours Per Month (need)</t>
  </si>
  <si>
    <t>Estimated Staff Contact Hours (availability)</t>
  </si>
  <si>
    <t>Difference between need and availability</t>
  </si>
  <si>
    <t>FTE Status</t>
  </si>
  <si>
    <t>Total Entry Level Hours</t>
  </si>
  <si>
    <t>Total Certified Seeking Higher Hours</t>
  </si>
  <si>
    <t>Total Maintenance Hours</t>
  </si>
  <si>
    <t>Total Provider Count</t>
  </si>
  <si>
    <t>Entry Level Programs</t>
  </si>
  <si>
    <t>Center</t>
  </si>
  <si>
    <t>FCC (homes)</t>
  </si>
  <si>
    <t>XL Center</t>
  </si>
  <si>
    <t>Certified Seeking Higher Programs</t>
  </si>
  <si>
    <t>Maintenance Programs</t>
  </si>
  <si>
    <t>Staff Needed</t>
  </si>
  <si>
    <t>Assumptions</t>
  </si>
  <si>
    <t>Staff Contact Hours per Month</t>
  </si>
  <si>
    <t>XL Center Additional Rate</t>
  </si>
  <si>
    <t>Classrooms to be XL</t>
  </si>
  <si>
    <t>Coaching</t>
  </si>
  <si>
    <t>Average Monthly Coaching Hours</t>
  </si>
  <si>
    <t>Type of Provider</t>
  </si>
  <si>
    <t xml:space="preserve">Entry Level </t>
  </si>
  <si>
    <t>Certified</t>
  </si>
  <si>
    <t>Maintenance</t>
  </si>
  <si>
    <t>Center (&lt;8 classrooms)</t>
  </si>
  <si>
    <t>Homes</t>
  </si>
  <si>
    <t>XL Center (&gt;8 classrooms)</t>
  </si>
  <si>
    <t>Technical Assistance - Not counted in Coaching above</t>
  </si>
  <si>
    <t>Contact Method</t>
  </si>
  <si>
    <t>TA Staff Hours per Month</t>
  </si>
  <si>
    <t>Onsite</t>
  </si>
  <si>
    <t>Remote/Virtual</t>
  </si>
  <si>
    <t>Group Remote/Virtual</t>
  </si>
  <si>
    <t>Group Onsite</t>
  </si>
  <si>
    <t>Total Contact Time</t>
  </si>
  <si>
    <t>LOCKED cells</t>
  </si>
  <si>
    <r>
      <t xml:space="preserve">Subtract those hours above from the total number of hours a coach is expected to work (173.2). This will provide the number of hours the average mentor is available. </t>
    </r>
    <r>
      <rPr>
        <b/>
        <sz val="12"/>
        <color rgb="FF0070C0"/>
        <rFont val="Calibri"/>
        <family val="2"/>
        <scheme val="minor"/>
      </rPr>
      <t>Input into Staff Contact Hours per Month cell on the Assumptions tab (cell B3).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</si>
</sst>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_);_(* \(#,###,,\);_(* &quot;-&quot;??_);_(@_)"/>
    <numFmt numFmtId="165" formatCode="_(* #,###,_);_(* \(#,###,\);_(\ &quot;-&quot;??_);_(@_)"/>
    <numFmt numFmtId="166" formatCode="_(* #,##0_);_(* \(#,##0\);_(* &quot;-&quot;??_);_(@_)"/>
    <numFmt numFmtId="167" formatCode="&quot;$&quot;#,##0.00"/>
    <numFmt numFmtId="168" formatCode="0.0000"/>
  </numFmts>
  <fonts count="72" x14ac:knownFonts="1">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sz val="10"/>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8"/>
      <name val="Arial"/>
      <family val="2"/>
    </font>
    <font>
      <sz val="10"/>
      <color theme="1"/>
      <name val="Arial"/>
      <family val="2"/>
    </font>
    <font>
      <sz val="10"/>
      <color indexed="8"/>
      <name val="Arial"/>
      <family val="2"/>
    </font>
    <font>
      <b/>
      <sz val="18"/>
      <color theme="3"/>
      <name val="Cambria"/>
      <family val="2"/>
      <scheme val="major"/>
    </font>
    <font>
      <u/>
      <sz val="10"/>
      <color theme="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alibri"/>
      <family val="2"/>
    </font>
    <font>
      <b/>
      <sz val="11"/>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i/>
      <sz val="11"/>
      <color rgb="FF808080"/>
      <name val="Calibri"/>
      <family val="2"/>
    </font>
    <font>
      <sz val="11"/>
      <color rgb="FF008000"/>
      <name val="Calibri"/>
      <family val="2"/>
    </font>
    <font>
      <b/>
      <sz val="15"/>
      <color rgb="FF003366"/>
      <name val="Calibri"/>
      <family val="2"/>
    </font>
    <font>
      <b/>
      <sz val="13"/>
      <color rgb="FF003366"/>
      <name val="Calibri"/>
      <family val="2"/>
    </font>
    <font>
      <b/>
      <sz val="11"/>
      <color rgb="FF003366"/>
      <name val="Calibri"/>
      <family val="2"/>
    </font>
    <font>
      <u/>
      <sz val="10"/>
      <color rgb="FF0000FF"/>
      <name val="Arial"/>
      <family val="2"/>
    </font>
    <font>
      <sz val="11"/>
      <color rgb="FF333399"/>
      <name val="Calibri"/>
      <family val="2"/>
    </font>
    <font>
      <sz val="11"/>
      <color rgb="FFFF9900"/>
      <name val="Calibri"/>
      <family val="2"/>
    </font>
    <font>
      <sz val="11"/>
      <color rgb="FF993300"/>
      <name val="Calibri"/>
      <family val="2"/>
    </font>
    <font>
      <b/>
      <sz val="11"/>
      <color rgb="FF333333"/>
      <name val="Calibri"/>
      <family val="2"/>
    </font>
    <font>
      <b/>
      <sz val="18"/>
      <color rgb="FF003366"/>
      <name val="Cambria"/>
      <family val="2"/>
    </font>
    <font>
      <sz val="11"/>
      <color rgb="FFFF0000"/>
      <name val="Calibri"/>
      <family val="2"/>
    </font>
    <font>
      <sz val="8"/>
      <name val="Calibri"/>
      <family val="2"/>
      <scheme val="minor"/>
    </font>
    <font>
      <sz val="14"/>
      <color theme="1"/>
      <name val="Calibri"/>
      <family val="2"/>
      <scheme val="minor"/>
    </font>
    <font>
      <b/>
      <sz val="20"/>
      <color theme="1"/>
      <name val="Calibri"/>
      <family val="2"/>
      <scheme val="minor"/>
    </font>
    <font>
      <b/>
      <sz val="12"/>
      <color theme="1"/>
      <name val="Calibri"/>
      <family val="2"/>
      <scheme val="minor"/>
    </font>
    <font>
      <sz val="12"/>
      <color theme="1"/>
      <name val="Calibri"/>
      <family val="2"/>
      <scheme val="minor"/>
    </font>
    <font>
      <b/>
      <sz val="12"/>
      <color rgb="FF0070C0"/>
      <name val="Calibri"/>
      <family val="2"/>
      <scheme val="minor"/>
    </font>
  </fonts>
  <fills count="88">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CCFF"/>
        <bgColor rgb="FFFFFFFF"/>
      </patternFill>
    </fill>
    <fill>
      <patternFill patternType="solid">
        <fgColor rgb="FFFF99CC"/>
        <bgColor rgb="FFFFFFFF"/>
      </patternFill>
    </fill>
    <fill>
      <patternFill patternType="solid">
        <fgColor rgb="FFCCFFCC"/>
        <bgColor rgb="FFFFFFFF"/>
      </patternFill>
    </fill>
    <fill>
      <patternFill patternType="solid">
        <fgColor rgb="FFCC99FF"/>
        <bgColor rgb="FFFFFFFF"/>
      </patternFill>
    </fill>
    <fill>
      <patternFill patternType="solid">
        <fgColor rgb="FFCCFFFF"/>
        <bgColor rgb="FFFFFFFF"/>
      </patternFill>
    </fill>
    <fill>
      <patternFill patternType="solid">
        <fgColor rgb="FFFFCC99"/>
        <bgColor rgb="FFFFFFFF"/>
      </patternFill>
    </fill>
    <fill>
      <patternFill patternType="solid">
        <fgColor rgb="FF99CCFF"/>
        <bgColor rgb="FFFFFFFF"/>
      </patternFill>
    </fill>
    <fill>
      <patternFill patternType="solid">
        <fgColor rgb="FFFF8080"/>
        <bgColor rgb="FFFFFFFF"/>
      </patternFill>
    </fill>
    <fill>
      <patternFill patternType="solid">
        <fgColor rgb="FF00FF00"/>
        <bgColor rgb="FFFFFFFF"/>
      </patternFill>
    </fill>
    <fill>
      <patternFill patternType="solid">
        <fgColor rgb="FFFFCC00"/>
        <bgColor rgb="FFFFFFFF"/>
      </patternFill>
    </fill>
    <fill>
      <patternFill patternType="solid">
        <fgColor rgb="FF0066CC"/>
        <bgColor rgb="FFFFFFFF"/>
      </patternFill>
    </fill>
    <fill>
      <patternFill patternType="solid">
        <fgColor rgb="FF800080"/>
        <bgColor rgb="FFFFFFFF"/>
      </patternFill>
    </fill>
    <fill>
      <patternFill patternType="solid">
        <fgColor rgb="FF33CCCC"/>
        <bgColor rgb="FFFFFFFF"/>
      </patternFill>
    </fill>
    <fill>
      <patternFill patternType="solid">
        <fgColor rgb="FFFF9900"/>
        <bgColor rgb="FFFFFFFF"/>
      </patternFill>
    </fill>
    <fill>
      <patternFill patternType="solid">
        <fgColor rgb="FF333399"/>
        <bgColor rgb="FFFFFFFF"/>
      </patternFill>
    </fill>
    <fill>
      <patternFill patternType="solid">
        <fgColor rgb="FFFF0000"/>
        <bgColor rgb="FFFFFFFF"/>
      </patternFill>
    </fill>
    <fill>
      <patternFill patternType="solid">
        <fgColor rgb="FF339966"/>
        <bgColor rgb="FFFFFFFF"/>
      </patternFill>
    </fill>
    <fill>
      <patternFill patternType="solid">
        <fgColor rgb="FFFF6600"/>
        <bgColor rgb="FFFFFFFF"/>
      </patternFill>
    </fill>
    <fill>
      <patternFill patternType="solid">
        <fgColor rgb="FFC0C0C0"/>
        <bgColor rgb="FFFFFFFF"/>
      </patternFill>
    </fill>
    <fill>
      <patternFill patternType="solid">
        <fgColor rgb="FF969696"/>
        <bgColor rgb="FFFFFFFF"/>
      </patternFill>
    </fill>
    <fill>
      <patternFill patternType="solid">
        <fgColor rgb="FFFFFF99"/>
        <bgColor rgb="FFFFFFFF"/>
      </patternFill>
    </fill>
    <fill>
      <patternFill patternType="solid">
        <fgColor rgb="FFFFFFCC"/>
        <bgColor rgb="FFFFFFFF"/>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EB9C"/>
        <bgColor indexed="64"/>
      </patternFill>
    </fill>
    <fill>
      <patternFill patternType="solid">
        <fgColor theme="8" tint="0.39997558519241921"/>
        <bgColor indexed="64"/>
      </patternFill>
    </fill>
    <fill>
      <patternFill patternType="solid">
        <fgColor rgb="FFF8E588"/>
        <bgColor indexed="64"/>
      </patternFill>
    </fill>
    <fill>
      <patternFill patternType="solid">
        <fgColor theme="1" tint="0.499984740745262"/>
        <bgColor indexed="64"/>
      </patternFill>
    </fill>
    <fill>
      <patternFill patternType="solid">
        <fgColor theme="6" tint="-0.49998474074526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s>
  <cellStyleXfs count="179">
    <xf numFmtId="0" fontId="0" fillId="0" borderId="0"/>
    <xf numFmtId="0" fontId="3" fillId="0" borderId="0"/>
    <xf numFmtId="0" fontId="4" fillId="0" borderId="0"/>
    <xf numFmtId="0" fontId="6" fillId="0" borderId="0" applyNumberFormat="0" applyFill="0" applyBorder="0" applyAlignment="0" applyProtection="0"/>
    <xf numFmtId="0" fontId="7" fillId="0" borderId="19" applyNumberFormat="0" applyFill="0" applyAlignment="0" applyProtection="0"/>
    <xf numFmtId="0" fontId="8" fillId="0" borderId="20" applyNumberFormat="0" applyFill="0" applyAlignment="0" applyProtection="0"/>
    <xf numFmtId="0" fontId="9" fillId="0" borderId="21"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22" applyNumberFormat="0" applyAlignment="0" applyProtection="0"/>
    <xf numFmtId="0" fontId="14" fillId="9" borderId="23" applyNumberFormat="0" applyAlignment="0" applyProtection="0"/>
    <xf numFmtId="0" fontId="15" fillId="9" borderId="22" applyNumberFormat="0" applyAlignment="0" applyProtection="0"/>
    <xf numFmtId="0" fontId="16" fillId="0" borderId="24" applyNumberFormat="0" applyFill="0" applyAlignment="0" applyProtection="0"/>
    <xf numFmtId="0" fontId="17" fillId="10" borderId="25" applyNumberFormat="0" applyAlignment="0" applyProtection="0"/>
    <xf numFmtId="0" fontId="18" fillId="0" borderId="0" applyNumberFormat="0" applyFill="0" applyBorder="0" applyAlignment="0" applyProtection="0"/>
    <xf numFmtId="0" fontId="5" fillId="11" borderId="26" applyNumberFormat="0" applyFont="0" applyAlignment="0" applyProtection="0"/>
    <xf numFmtId="0" fontId="19" fillId="0" borderId="0" applyNumberFormat="0" applyFill="0" applyBorder="0" applyAlignment="0" applyProtection="0"/>
    <xf numFmtId="0" fontId="1" fillId="0" borderId="27" applyNumberFormat="0" applyFill="0" applyAlignment="0" applyProtection="0"/>
    <xf numFmtId="0" fontId="20"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0" fillId="35" borderId="0" applyNumberFormat="0" applyBorder="0" applyAlignment="0" applyProtection="0"/>
    <xf numFmtId="0" fontId="21" fillId="0" borderId="0"/>
    <xf numFmtId="0" fontId="22" fillId="0" borderId="0"/>
    <xf numFmtId="0" fontId="23" fillId="0" borderId="0"/>
    <xf numFmtId="0" fontId="24" fillId="0" borderId="0"/>
    <xf numFmtId="0" fontId="25" fillId="0" borderId="0"/>
    <xf numFmtId="166" fontId="3" fillId="0" borderId="0" applyFont="0" applyFill="0" applyBorder="0" applyProtection="0">
      <alignment horizontal="right"/>
    </xf>
    <xf numFmtId="167" fontId="3" fillId="0" borderId="0" applyFont="0" applyFill="0" applyBorder="0" applyProtection="0">
      <alignment horizontal="right"/>
    </xf>
    <xf numFmtId="164" fontId="26" fillId="0" borderId="0" applyFont="0" applyFill="0" applyBorder="0" applyProtection="0">
      <alignment horizontal="right"/>
    </xf>
    <xf numFmtId="165" fontId="3" fillId="0" borderId="0" applyFont="0" applyFill="0" applyBorder="0" applyProtection="0">
      <alignment horizontal="right"/>
    </xf>
    <xf numFmtId="9" fontId="3" fillId="0" borderId="0" applyFont="0" applyFill="0" applyBorder="0" applyAlignment="0" applyProtection="0"/>
    <xf numFmtId="166" fontId="3" fillId="0" borderId="0" applyFont="0" applyFill="0" applyBorder="0" applyProtection="0">
      <alignment horizontal="right"/>
    </xf>
    <xf numFmtId="167" fontId="3" fillId="0" borderId="0" applyFont="0" applyFill="0" applyBorder="0" applyProtection="0">
      <alignment horizontal="right"/>
    </xf>
    <xf numFmtId="166" fontId="3" fillId="0" borderId="0" applyFont="0" applyFill="0" applyBorder="0" applyProtection="0">
      <alignment horizontal="right"/>
    </xf>
    <xf numFmtId="167" fontId="3" fillId="0" borderId="0" applyFont="0" applyFill="0" applyBorder="0" applyProtection="0">
      <alignment horizontal="right"/>
    </xf>
    <xf numFmtId="43" fontId="3" fillId="0" borderId="0" applyFont="0" applyFill="0" applyBorder="0" applyAlignment="0" applyProtection="0"/>
    <xf numFmtId="0" fontId="3" fillId="0" borderId="0"/>
    <xf numFmtId="0" fontId="27" fillId="0" borderId="0"/>
    <xf numFmtId="0" fontId="3" fillId="0" borderId="0"/>
    <xf numFmtId="0" fontId="29" fillId="0" borderId="0" applyNumberForma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Protection="0">
      <alignment horizontal="right"/>
    </xf>
    <xf numFmtId="0" fontId="3" fillId="0" borderId="0"/>
    <xf numFmtId="166" fontId="3" fillId="0" borderId="0" applyFont="0" applyFill="0" applyBorder="0" applyProtection="0">
      <alignment horizontal="right"/>
    </xf>
    <xf numFmtId="167" fontId="3" fillId="0" borderId="0" applyFont="0" applyFill="0" applyBorder="0" applyProtection="0">
      <alignment horizontal="right"/>
    </xf>
    <xf numFmtId="165" fontId="3" fillId="0" borderId="0" applyFont="0" applyFill="0" applyBorder="0" applyProtection="0">
      <alignment horizontal="right"/>
    </xf>
    <xf numFmtId="0" fontId="3" fillId="0" borderId="0"/>
    <xf numFmtId="166" fontId="3" fillId="0" borderId="0" applyFont="0" applyFill="0" applyBorder="0" applyProtection="0">
      <alignment horizontal="right"/>
    </xf>
    <xf numFmtId="167" fontId="3" fillId="0" borderId="0" applyFont="0" applyFill="0" applyBorder="0" applyProtection="0">
      <alignment horizontal="right"/>
    </xf>
    <xf numFmtId="165" fontId="3" fillId="0" borderId="0" applyFont="0" applyFill="0" applyBorder="0" applyProtection="0">
      <alignment horizontal="right"/>
    </xf>
    <xf numFmtId="9" fontId="3" fillId="0" borderId="0" applyFont="0" applyFill="0" applyBorder="0" applyAlignment="0" applyProtection="0"/>
    <xf numFmtId="0" fontId="3" fillId="0" borderId="0"/>
    <xf numFmtId="166" fontId="3" fillId="0" borderId="0" applyFont="0" applyFill="0" applyBorder="0" applyProtection="0">
      <alignment horizontal="right"/>
    </xf>
    <xf numFmtId="167" fontId="3" fillId="0" borderId="0" applyFont="0" applyFill="0" applyBorder="0" applyProtection="0">
      <alignment horizontal="right"/>
    </xf>
    <xf numFmtId="165" fontId="3" fillId="0" borderId="0" applyFont="0" applyFill="0" applyBorder="0" applyProtection="0">
      <alignment horizontal="right"/>
    </xf>
    <xf numFmtId="166" fontId="3" fillId="0" borderId="0" applyFont="0" applyFill="0" applyBorder="0" applyProtection="0">
      <alignment horizontal="right"/>
    </xf>
    <xf numFmtId="167" fontId="3" fillId="0" borderId="0" applyFont="0" applyFill="0" applyBorder="0" applyProtection="0">
      <alignment horizontal="right"/>
    </xf>
    <xf numFmtId="0" fontId="5" fillId="0" borderId="0"/>
    <xf numFmtId="0" fontId="5" fillId="0" borderId="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4" borderId="0" applyNumberFormat="0" applyBorder="0" applyAlignment="0" applyProtection="0"/>
    <xf numFmtId="0" fontId="31" fillId="39" borderId="0" applyNumberFormat="0" applyBorder="0" applyAlignment="0" applyProtection="0"/>
    <xf numFmtId="0" fontId="31" fillId="42" borderId="0" applyNumberFormat="0" applyBorder="0" applyAlignment="0" applyProtection="0"/>
    <xf numFmtId="0" fontId="31" fillId="45" borderId="0" applyNumberFormat="0" applyBorder="0" applyAlignment="0" applyProtection="0"/>
    <xf numFmtId="0" fontId="32" fillId="46"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53" borderId="0" applyNumberFormat="0" applyBorder="0" applyAlignment="0" applyProtection="0"/>
    <xf numFmtId="0" fontId="33" fillId="37" borderId="0" applyNumberFormat="0" applyBorder="0" applyAlignment="0" applyProtection="0"/>
    <xf numFmtId="0" fontId="34" fillId="54" borderId="28" applyNumberFormat="0" applyAlignment="0" applyProtection="0"/>
    <xf numFmtId="0" fontId="35" fillId="55" borderId="29" applyNumberFormat="0" applyAlignment="0" applyProtection="0"/>
    <xf numFmtId="0" fontId="36" fillId="0" borderId="0" applyNumberFormat="0" applyFill="0" applyBorder="0" applyAlignment="0" applyProtection="0"/>
    <xf numFmtId="0" fontId="37" fillId="38" borderId="0" applyNumberFormat="0" applyBorder="0" applyAlignment="0" applyProtection="0"/>
    <xf numFmtId="0" fontId="38" fillId="0" borderId="30" applyNumberFormat="0" applyFill="0" applyAlignment="0" applyProtection="0"/>
    <xf numFmtId="0" fontId="39" fillId="0" borderId="31" applyNumberFormat="0" applyFill="0" applyAlignment="0" applyProtection="0"/>
    <xf numFmtId="0" fontId="40" fillId="0" borderId="32" applyNumberFormat="0" applyFill="0" applyAlignment="0" applyProtection="0"/>
    <xf numFmtId="0" fontId="40" fillId="0" borderId="0" applyNumberFormat="0" applyFill="0" applyBorder="0" applyAlignment="0" applyProtection="0"/>
    <xf numFmtId="0" fontId="41" fillId="41" borderId="28" applyNumberFormat="0" applyAlignment="0" applyProtection="0"/>
    <xf numFmtId="0" fontId="42" fillId="0" borderId="33" applyNumberFormat="0" applyFill="0" applyAlignment="0" applyProtection="0"/>
    <xf numFmtId="0" fontId="43" fillId="56" borderId="0" applyNumberFormat="0" applyBorder="0" applyAlignment="0" applyProtection="0"/>
    <xf numFmtId="0" fontId="3" fillId="57" borderId="34" applyNumberFormat="0" applyFont="0" applyAlignment="0" applyProtection="0"/>
    <xf numFmtId="0" fontId="44" fillId="54" borderId="35" applyNumberFormat="0" applyAlignment="0" applyProtection="0"/>
    <xf numFmtId="0" fontId="45" fillId="0" borderId="0" applyNumberFormat="0" applyFill="0" applyBorder="0" applyAlignment="0" applyProtection="0"/>
    <xf numFmtId="0" fontId="46" fillId="0" borderId="36" applyNumberFormat="0" applyFill="0" applyAlignment="0" applyProtection="0"/>
    <xf numFmtId="0" fontId="47" fillId="0" borderId="0" applyNumberFormat="0" applyFill="0" applyBorder="0" applyAlignment="0" applyProtection="0"/>
    <xf numFmtId="0" fontId="5" fillId="0" borderId="0"/>
    <xf numFmtId="0" fontId="5" fillId="0" borderId="0"/>
    <xf numFmtId="0" fontId="48" fillId="58" borderId="0" applyNumberFormat="0" applyBorder="0" applyAlignment="0" applyProtection="0"/>
    <xf numFmtId="0" fontId="63" fillId="76" borderId="35" applyNumberFormat="0" applyAlignment="0" applyProtection="0"/>
    <xf numFmtId="0" fontId="48" fillId="59" borderId="0" applyNumberFormat="0" applyBorder="0" applyAlignment="0" applyProtection="0"/>
    <xf numFmtId="0" fontId="48" fillId="63"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48" fillId="66" borderId="0" applyNumberFormat="0" applyBorder="0" applyAlignment="0" applyProtection="0"/>
    <xf numFmtId="0" fontId="48" fillId="61" borderId="0" applyNumberFormat="0" applyBorder="0" applyAlignment="0" applyProtection="0"/>
    <xf numFmtId="0" fontId="48" fillId="64" borderId="0" applyNumberFormat="0" applyBorder="0" applyAlignment="0" applyProtection="0"/>
    <xf numFmtId="0" fontId="48" fillId="67" borderId="0" applyNumberFormat="0" applyBorder="0" applyAlignment="0" applyProtection="0"/>
    <xf numFmtId="0" fontId="50" fillId="68" borderId="0" applyNumberFormat="0" applyBorder="0" applyAlignment="0" applyProtection="0"/>
    <xf numFmtId="0" fontId="50" fillId="65" borderId="0" applyNumberFormat="0" applyBorder="0" applyAlignment="0" applyProtection="0"/>
    <xf numFmtId="0" fontId="50" fillId="66" borderId="0" applyNumberFormat="0" applyBorder="0" applyAlignment="0" applyProtection="0"/>
    <xf numFmtId="0" fontId="50" fillId="69" borderId="0" applyNumberFormat="0" applyBorder="0" applyAlignment="0" applyProtection="0"/>
    <xf numFmtId="0" fontId="50" fillId="70" borderId="0" applyNumberFormat="0" applyBorder="0" applyAlignment="0" applyProtection="0"/>
    <xf numFmtId="0" fontId="50" fillId="71" borderId="0" applyNumberFormat="0" applyBorder="0" applyAlignment="0" applyProtection="0"/>
    <xf numFmtId="0" fontId="50" fillId="72" borderId="0" applyNumberFormat="0" applyBorder="0" applyAlignment="0" applyProtection="0"/>
    <xf numFmtId="0" fontId="50" fillId="73" borderId="0" applyNumberFormat="0" applyBorder="0" applyAlignment="0" applyProtection="0"/>
    <xf numFmtId="0" fontId="50" fillId="74" borderId="0" applyNumberFormat="0" applyBorder="0" applyAlignment="0" applyProtection="0"/>
    <xf numFmtId="0" fontId="50" fillId="69" borderId="0" applyNumberFormat="0" applyBorder="0" applyAlignment="0" applyProtection="0"/>
    <xf numFmtId="0" fontId="50" fillId="70" borderId="0" applyNumberFormat="0" applyBorder="0" applyAlignment="0" applyProtection="0"/>
    <xf numFmtId="0" fontId="50" fillId="75" borderId="0" applyNumberFormat="0" applyBorder="0" applyAlignment="0" applyProtection="0"/>
    <xf numFmtId="0" fontId="51" fillId="59" borderId="0" applyNumberFormat="0" applyBorder="0" applyAlignment="0" applyProtection="0"/>
    <xf numFmtId="0" fontId="52" fillId="76" borderId="28" applyNumberFormat="0" applyAlignment="0" applyProtection="0"/>
    <xf numFmtId="0" fontId="53" fillId="77" borderId="29" applyNumberFormat="0" applyAlignment="0" applyProtection="0"/>
    <xf numFmtId="0" fontId="54" fillId="0" borderId="0" applyNumberFormat="0" applyFill="0" applyBorder="0" applyAlignment="0" applyProtection="0"/>
    <xf numFmtId="0" fontId="55" fillId="60" borderId="0" applyNumberFormat="0" applyBorder="0" applyAlignment="0" applyProtection="0"/>
    <xf numFmtId="0" fontId="56" fillId="0" borderId="30" applyNumberFormat="0" applyFill="0" applyAlignment="0" applyProtection="0"/>
    <xf numFmtId="0" fontId="57" fillId="0" borderId="31" applyNumberFormat="0" applyFill="0" applyAlignment="0" applyProtection="0"/>
    <xf numFmtId="0" fontId="58" fillId="0" borderId="32"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63" borderId="28" applyNumberFormat="0" applyAlignment="0" applyProtection="0"/>
    <xf numFmtId="0" fontId="61" fillId="0" borderId="33" applyNumberFormat="0" applyFill="0" applyAlignment="0" applyProtection="0"/>
    <xf numFmtId="0" fontId="62" fillId="78" borderId="0" applyNumberFormat="0" applyBorder="0" applyAlignment="0" applyProtection="0"/>
    <xf numFmtId="0" fontId="49" fillId="0" borderId="36" applyNumberFormat="0" applyFill="0" applyAlignment="0" applyProtection="0"/>
    <xf numFmtId="0" fontId="65" fillId="0" borderId="0" applyNumberFormat="0" applyFill="0" applyBorder="0" applyAlignment="0" applyProtection="0"/>
    <xf numFmtId="0" fontId="48" fillId="62" borderId="0" applyNumberFormat="0" applyBorder="0" applyAlignment="0" applyProtection="0"/>
    <xf numFmtId="0" fontId="48" fillId="61" borderId="0" applyNumberFormat="0" applyBorder="0" applyAlignment="0" applyProtection="0"/>
    <xf numFmtId="0" fontId="48" fillId="60" borderId="0" applyNumberFormat="0" applyBorder="0" applyAlignment="0" applyProtection="0"/>
    <xf numFmtId="0" fontId="64" fillId="0" borderId="0" applyNumberFormat="0" applyFill="0" applyBorder="0" applyAlignment="0" applyProtection="0"/>
    <xf numFmtId="0" fontId="3" fillId="79" borderId="34" applyNumberFormat="0" applyFont="0" applyAlignment="0" applyProtection="0"/>
    <xf numFmtId="0" fontId="28" fillId="0" borderId="0">
      <alignment vertical="top"/>
    </xf>
    <xf numFmtId="0" fontId="30" fillId="0" borderId="0" applyNumberFormat="0" applyFill="0" applyBorder="0" applyAlignment="0" applyProtection="0">
      <alignment vertical="top"/>
      <protection locked="0"/>
    </xf>
    <xf numFmtId="0" fontId="28" fillId="0" borderId="0">
      <alignment vertical="top"/>
    </xf>
    <xf numFmtId="0" fontId="5" fillId="11" borderId="26" applyNumberFormat="0" applyFont="0" applyAlignment="0" applyProtection="0"/>
    <xf numFmtId="44" fontId="3" fillId="0" borderId="0" applyFont="0" applyFill="0" applyBorder="0" applyAlignment="0" applyProtection="0"/>
    <xf numFmtId="0" fontId="3" fillId="57" borderId="34" applyNumberFormat="0" applyFont="0" applyAlignment="0" applyProtection="0"/>
    <xf numFmtId="0" fontId="3" fillId="0" borderId="0"/>
    <xf numFmtId="0" fontId="3" fillId="0" borderId="0"/>
    <xf numFmtId="0" fontId="3" fillId="79" borderId="34" applyNumberFormat="0" applyFont="0" applyAlignment="0" applyProtection="0"/>
    <xf numFmtId="9" fontId="5" fillId="0" borderId="0" applyFont="0" applyFill="0" applyBorder="0" applyAlignment="0" applyProtection="0"/>
    <xf numFmtId="0" fontId="5" fillId="0" borderId="0"/>
  </cellStyleXfs>
  <cellXfs count="100">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xf numFmtId="0" fontId="0" fillId="0" borderId="0" xfId="0" applyFill="1"/>
    <xf numFmtId="0" fontId="0" fillId="0" borderId="10" xfId="0" applyFont="1" applyBorder="1" applyAlignment="1">
      <alignment wrapText="1"/>
    </xf>
    <xf numFmtId="0" fontId="0" fillId="0" borderId="3" xfId="0" applyFont="1" applyBorder="1" applyAlignment="1">
      <alignment wrapText="1"/>
    </xf>
    <xf numFmtId="0" fontId="0" fillId="0" borderId="11" xfId="0" applyFont="1" applyBorder="1" applyAlignment="1">
      <alignment wrapText="1"/>
    </xf>
    <xf numFmtId="0" fontId="0" fillId="0" borderId="0" xfId="0" applyAlignment="1"/>
    <xf numFmtId="9" fontId="0" fillId="0" borderId="0" xfId="177" applyFont="1"/>
    <xf numFmtId="168" fontId="0" fillId="0" borderId="0" xfId="177" applyNumberFormat="1" applyFont="1"/>
    <xf numFmtId="0" fontId="0" fillId="0" borderId="0" xfId="0"/>
    <xf numFmtId="0" fontId="1" fillId="80" borderId="0" xfId="0" applyFont="1" applyFill="1" applyBorder="1" applyAlignment="1">
      <alignment wrapText="1"/>
    </xf>
    <xf numFmtId="1" fontId="1" fillId="80" borderId="0" xfId="0" applyNumberFormat="1" applyFont="1" applyFill="1" applyBorder="1" applyAlignment="1">
      <alignment horizontal="center" vertical="center" wrapText="1"/>
    </xf>
    <xf numFmtId="1" fontId="0" fillId="0" borderId="0" xfId="0" applyNumberFormat="1"/>
    <xf numFmtId="0" fontId="1" fillId="0" borderId="2" xfId="0" applyFont="1" applyBorder="1" applyAlignment="1">
      <alignment horizontal="center"/>
    </xf>
    <xf numFmtId="1" fontId="0" fillId="3" borderId="1" xfId="0" applyNumberFormat="1" applyFill="1" applyBorder="1" applyAlignment="1">
      <alignment horizontal="center"/>
    </xf>
    <xf numFmtId="1" fontId="0" fillId="84" borderId="42" xfId="0" applyNumberFormat="1" applyFill="1" applyBorder="1" applyAlignment="1">
      <alignment horizontal="center"/>
    </xf>
    <xf numFmtId="1" fontId="0" fillId="3" borderId="2" xfId="0" applyNumberFormat="1" applyFill="1" applyBorder="1" applyAlignment="1">
      <alignment horizontal="center"/>
    </xf>
    <xf numFmtId="1" fontId="0" fillId="3" borderId="14" xfId="0" applyNumberFormat="1" applyFill="1" applyBorder="1" applyAlignment="1">
      <alignment horizontal="center"/>
    </xf>
    <xf numFmtId="1"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 fontId="0" fillId="84" borderId="1" xfId="0" applyNumberFormat="1" applyFill="1" applyBorder="1" applyAlignment="1">
      <alignment horizontal="center"/>
    </xf>
    <xf numFmtId="1" fontId="1" fillId="2" borderId="2"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1" fontId="0" fillId="84" borderId="2" xfId="0" applyNumberFormat="1" applyFill="1" applyBorder="1" applyAlignment="1">
      <alignment horizontal="center"/>
    </xf>
    <xf numFmtId="0" fontId="1" fillId="82" borderId="1" xfId="0" applyFont="1" applyFill="1" applyBorder="1" applyAlignment="1">
      <alignment horizontal="center"/>
    </xf>
    <xf numFmtId="0" fontId="2" fillId="85" borderId="0" xfId="0" applyFont="1" applyFill="1"/>
    <xf numFmtId="0" fontId="0" fillId="86" borderId="0" xfId="0" applyFill="1"/>
    <xf numFmtId="0" fontId="68" fillId="0" borderId="43" xfId="0" applyFont="1" applyBorder="1" applyAlignment="1">
      <alignment horizontal="center"/>
    </xf>
    <xf numFmtId="1" fontId="1" fillId="81" borderId="13" xfId="0" applyNumberFormat="1" applyFont="1" applyFill="1" applyBorder="1" applyAlignment="1">
      <alignment horizontal="center" vertical="center" wrapText="1"/>
    </xf>
    <xf numFmtId="1" fontId="1" fillId="81" borderId="14" xfId="0" applyNumberFormat="1" applyFont="1" applyFill="1" applyBorder="1" applyAlignment="1">
      <alignment horizontal="center" vertical="center" wrapText="1"/>
    </xf>
    <xf numFmtId="1" fontId="1" fillId="81" borderId="17" xfId="0" applyNumberFormat="1" applyFont="1" applyFill="1" applyBorder="1" applyAlignment="1">
      <alignment horizontal="center" vertical="center" wrapText="1"/>
    </xf>
    <xf numFmtId="2" fontId="1" fillId="81" borderId="17" xfId="0" applyNumberFormat="1" applyFont="1" applyFill="1" applyBorder="1" applyAlignment="1">
      <alignment horizontal="center" vertical="center" wrapText="1"/>
    </xf>
    <xf numFmtId="0" fontId="17" fillId="87" borderId="12" xfId="0" applyFont="1" applyFill="1" applyBorder="1" applyAlignment="1">
      <alignment horizontal="center" wrapText="1"/>
    </xf>
    <xf numFmtId="0" fontId="0" fillId="81" borderId="13" xfId="0" applyFont="1" applyFill="1" applyBorder="1" applyAlignment="1">
      <alignment horizontal="center"/>
    </xf>
    <xf numFmtId="0" fontId="1" fillId="86" borderId="0" xfId="0" applyFont="1" applyFill="1" applyBorder="1" applyAlignment="1">
      <alignment wrapText="1"/>
    </xf>
    <xf numFmtId="1" fontId="1" fillId="86" borderId="0" xfId="0" applyNumberFormat="1" applyFont="1" applyFill="1" applyBorder="1" applyAlignment="1">
      <alignment horizontal="center" vertical="center" wrapText="1"/>
    </xf>
    <xf numFmtId="0" fontId="68" fillId="0" borderId="0" xfId="0" applyFont="1" applyAlignment="1"/>
    <xf numFmtId="0" fontId="1" fillId="82" borderId="0" xfId="0" applyFont="1" applyFill="1" applyAlignment="1">
      <alignment horizontal="center"/>
    </xf>
    <xf numFmtId="0" fontId="1" fillId="0" borderId="44" xfId="0" applyFont="1" applyBorder="1"/>
    <xf numFmtId="0" fontId="0" fillId="0" borderId="18" xfId="0" applyBorder="1"/>
    <xf numFmtId="0" fontId="0" fillId="0" borderId="45" xfId="0" applyBorder="1"/>
    <xf numFmtId="0" fontId="1" fillId="0" borderId="7" xfId="0" applyFont="1" applyBorder="1"/>
    <xf numFmtId="0" fontId="1" fillId="0" borderId="46" xfId="0" applyFont="1" applyBorder="1"/>
    <xf numFmtId="0" fontId="1" fillId="0" borderId="47" xfId="0" applyFont="1" applyBorder="1" applyAlignment="1">
      <alignment horizontal="center"/>
    </xf>
    <xf numFmtId="0" fontId="0" fillId="0" borderId="46" xfId="0" applyBorder="1"/>
    <xf numFmtId="0" fontId="0" fillId="0" borderId="47" xfId="0" applyBorder="1" applyAlignment="1">
      <alignment horizontal="center"/>
    </xf>
    <xf numFmtId="0" fontId="0" fillId="0" borderId="48" xfId="0" applyFont="1" applyFill="1" applyBorder="1"/>
    <xf numFmtId="1" fontId="0" fillId="82" borderId="49" xfId="0" applyNumberFormat="1" applyFill="1" applyBorder="1" applyAlignment="1">
      <alignment horizontal="center"/>
    </xf>
    <xf numFmtId="1" fontId="0" fillId="0" borderId="50" xfId="0" applyNumberFormat="1" applyBorder="1" applyAlignment="1">
      <alignment horizontal="center"/>
    </xf>
    <xf numFmtId="0" fontId="1" fillId="0" borderId="46" xfId="0" applyFont="1" applyBorder="1" applyAlignment="1">
      <alignment horizontal="center" vertical="center"/>
    </xf>
    <xf numFmtId="0" fontId="1" fillId="0" borderId="47" xfId="0" applyFont="1" applyBorder="1" applyAlignment="1">
      <alignment horizontal="center" wrapText="1"/>
    </xf>
    <xf numFmtId="0" fontId="0" fillId="0" borderId="46" xfId="0" applyBorder="1" applyAlignment="1">
      <alignment horizontal="left" indent="1"/>
    </xf>
    <xf numFmtId="0" fontId="1" fillId="0" borderId="48" xfId="0" applyFont="1" applyBorder="1"/>
    <xf numFmtId="0" fontId="1" fillId="0" borderId="50" xfId="0" applyFont="1" applyBorder="1" applyAlignment="1">
      <alignment horizontal="center"/>
    </xf>
    <xf numFmtId="0" fontId="0" fillId="85" borderId="1" xfId="0" applyFill="1" applyBorder="1" applyProtection="1">
      <protection locked="0"/>
    </xf>
    <xf numFmtId="0" fontId="0" fillId="85" borderId="1" xfId="0" applyFill="1" applyBorder="1" applyAlignment="1" applyProtection="1">
      <alignment horizontal="center"/>
      <protection locked="0"/>
    </xf>
    <xf numFmtId="0" fontId="0" fillId="85" borderId="47" xfId="0" applyFill="1" applyBorder="1" applyAlignment="1" applyProtection="1">
      <alignment horizontal="center"/>
      <protection locked="0"/>
    </xf>
    <xf numFmtId="0" fontId="0" fillId="4" borderId="13" xfId="0" applyFont="1" applyFill="1" applyBorder="1" applyAlignment="1" applyProtection="1">
      <alignment horizontal="center"/>
      <protection locked="0"/>
    </xf>
    <xf numFmtId="0" fontId="0" fillId="4" borderId="14" xfId="0" applyFont="1" applyFill="1" applyBorder="1" applyAlignment="1" applyProtection="1">
      <alignment horizontal="center"/>
      <protection locked="0"/>
    </xf>
    <xf numFmtId="0" fontId="0" fillId="4" borderId="15" xfId="0" applyFont="1" applyFill="1" applyBorder="1" applyAlignment="1" applyProtection="1">
      <alignment horizontal="center"/>
      <protection locked="0"/>
    </xf>
    <xf numFmtId="0" fontId="1" fillId="4" borderId="18"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67" fillId="0" borderId="51" xfId="0" applyFont="1" applyBorder="1"/>
    <xf numFmtId="0" fontId="0" fillId="86" borderId="51" xfId="0" applyFont="1" applyFill="1" applyBorder="1"/>
    <xf numFmtId="0" fontId="0" fillId="86" borderId="51" xfId="0" applyFill="1" applyBorder="1"/>
    <xf numFmtId="0" fontId="67" fillId="0" borderId="51" xfId="0" applyFont="1" applyBorder="1" applyAlignment="1">
      <alignment horizontal="left"/>
    </xf>
    <xf numFmtId="0" fontId="0" fillId="86" borderId="51" xfId="0" applyFill="1" applyBorder="1" applyAlignment="1">
      <alignment horizontal="left" indent="1"/>
    </xf>
    <xf numFmtId="0" fontId="2" fillId="0" borderId="51" xfId="0" applyFont="1" applyBorder="1"/>
    <xf numFmtId="0" fontId="69" fillId="4" borderId="51" xfId="0" applyFont="1" applyFill="1" applyBorder="1"/>
    <xf numFmtId="0" fontId="70" fillId="0" borderId="51" xfId="0" applyFont="1" applyBorder="1" applyAlignment="1">
      <alignment horizontal="left" vertical="center" indent="1"/>
    </xf>
    <xf numFmtId="0" fontId="70" fillId="83" borderId="51" xfId="0" applyFont="1" applyFill="1" applyBorder="1" applyAlignment="1">
      <alignment wrapText="1"/>
    </xf>
    <xf numFmtId="0" fontId="70" fillId="0" borderId="51" xfId="0" applyFont="1" applyBorder="1" applyAlignment="1">
      <alignment horizontal="left" vertical="center" wrapText="1" indent="1"/>
    </xf>
    <xf numFmtId="0" fontId="70" fillId="0" borderId="51" xfId="0" applyFont="1" applyBorder="1" applyAlignment="1">
      <alignment horizontal="left" indent="1"/>
    </xf>
    <xf numFmtId="0" fontId="71" fillId="83" borderId="51" xfId="0" applyFont="1" applyFill="1" applyBorder="1" applyAlignment="1">
      <alignment wrapText="1"/>
    </xf>
    <xf numFmtId="0" fontId="71" fillId="0" borderId="51" xfId="0" applyFont="1" applyBorder="1" applyAlignment="1">
      <alignment horizontal="left" indent="1"/>
    </xf>
    <xf numFmtId="0" fontId="70" fillId="0" borderId="51" xfId="0" applyFont="1" applyBorder="1" applyAlignment="1">
      <alignment horizontal="left" wrapText="1" indent="1"/>
    </xf>
    <xf numFmtId="0" fontId="70" fillId="0" borderId="51" xfId="0" applyFont="1" applyBorder="1"/>
    <xf numFmtId="0" fontId="70" fillId="0" borderId="42" xfId="0" applyFont="1" applyBorder="1" applyAlignment="1">
      <alignment horizontal="left" inden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1" fillId="2" borderId="37" xfId="0" applyFont="1" applyFill="1" applyBorder="1" applyAlignment="1">
      <alignment horizontal="center" wrapText="1"/>
    </xf>
    <xf numFmtId="0" fontId="1" fillId="2" borderId="4" xfId="0" applyFont="1" applyFill="1" applyBorder="1" applyAlignment="1">
      <alignment horizontal="center" wrapText="1"/>
    </xf>
    <xf numFmtId="0" fontId="1" fillId="2" borderId="41" xfId="0" applyFont="1" applyFill="1" applyBorder="1" applyAlignment="1">
      <alignment horizontal="center" wrapText="1"/>
    </xf>
    <xf numFmtId="0" fontId="1" fillId="2" borderId="9" xfId="0" applyFont="1" applyFill="1" applyBorder="1" applyAlignment="1">
      <alignment horizontal="center" wrapText="1"/>
    </xf>
    <xf numFmtId="0" fontId="1" fillId="0" borderId="5" xfId="0" applyFont="1" applyFill="1" applyBorder="1" applyAlignment="1">
      <alignment horizontal="center"/>
    </xf>
    <xf numFmtId="0" fontId="1" fillId="0" borderId="9" xfId="0" applyFont="1" applyFill="1" applyBorder="1" applyAlignment="1">
      <alignment horizontal="center"/>
    </xf>
    <xf numFmtId="0" fontId="1" fillId="2" borderId="38" xfId="0" applyFont="1" applyFill="1" applyBorder="1" applyAlignment="1">
      <alignment horizontal="center" wrapText="1"/>
    </xf>
    <xf numFmtId="0" fontId="1" fillId="2" borderId="10" xfId="0" applyFont="1" applyFill="1" applyBorder="1" applyAlignment="1">
      <alignment horizontal="center" wrapText="1"/>
    </xf>
    <xf numFmtId="0" fontId="0" fillId="3" borderId="1" xfId="0" applyFill="1" applyBorder="1" applyAlignment="1">
      <alignment horizontal="left" vertical="center" wrapText="1"/>
    </xf>
    <xf numFmtId="0" fontId="0" fillId="3" borderId="3" xfId="0" applyFill="1" applyBorder="1" applyAlignment="1">
      <alignment horizontal="left" vertical="center" wrapText="1"/>
    </xf>
    <xf numFmtId="0" fontId="0" fillId="84" borderId="39" xfId="0" applyFill="1" applyBorder="1" applyAlignment="1">
      <alignment horizontal="left" vertical="center" wrapText="1"/>
    </xf>
    <xf numFmtId="0" fontId="0" fillId="84" borderId="40" xfId="0" applyFill="1" applyBorder="1" applyAlignment="1">
      <alignment horizontal="left" vertical="center" wrapText="1"/>
    </xf>
    <xf numFmtId="0" fontId="0" fillId="0" borderId="0" xfId="0" applyFont="1" applyAlignment="1">
      <alignment horizontal="left" vertical="center" wrapText="1"/>
    </xf>
    <xf numFmtId="0" fontId="0" fillId="3" borderId="4" xfId="0" applyFill="1" applyBorder="1" applyAlignment="1">
      <alignment horizontal="left"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16" xfId="0" applyFont="1" applyBorder="1" applyAlignment="1">
      <alignment horizontal="center"/>
    </xf>
  </cellXfs>
  <cellStyles count="179">
    <cellStyle name="20% - Accent1" xfId="21" builtinId="30" customBuiltin="1"/>
    <cellStyle name="20% - Accent1 2" xfId="83" xr:uid="{00000000-0005-0000-0000-000001000000}"/>
    <cellStyle name="20% - Accent1 3" xfId="126" xr:uid="{00000000-0005-0000-0000-000002000000}"/>
    <cellStyle name="20% - Accent2" xfId="25" builtinId="34" customBuiltin="1"/>
    <cellStyle name="20% - Accent2 2" xfId="84" xr:uid="{00000000-0005-0000-0000-000004000000}"/>
    <cellStyle name="20% - Accent2 3" xfId="128" xr:uid="{00000000-0005-0000-0000-000005000000}"/>
    <cellStyle name="20% - Accent3" xfId="29" builtinId="38" customBuiltin="1"/>
    <cellStyle name="20% - Accent3 2" xfId="85" xr:uid="{00000000-0005-0000-0000-000007000000}"/>
    <cellStyle name="20% - Accent3 3" xfId="165" xr:uid="{00000000-0005-0000-0000-000008000000}"/>
    <cellStyle name="20% - Accent4" xfId="33" builtinId="42" customBuiltin="1"/>
    <cellStyle name="20% - Accent4 2" xfId="86" xr:uid="{00000000-0005-0000-0000-00000A000000}"/>
    <cellStyle name="20% - Accent4 3" xfId="164" xr:uid="{00000000-0005-0000-0000-00000B000000}"/>
    <cellStyle name="20% - Accent5" xfId="37" builtinId="46" customBuiltin="1"/>
    <cellStyle name="20% - Accent5 2" xfId="87" xr:uid="{00000000-0005-0000-0000-00000D000000}"/>
    <cellStyle name="20% - Accent5 3" xfId="163" xr:uid="{00000000-0005-0000-0000-00000E000000}"/>
    <cellStyle name="20% - Accent6" xfId="41" builtinId="50" customBuiltin="1"/>
    <cellStyle name="20% - Accent6 2" xfId="88" xr:uid="{00000000-0005-0000-0000-000010000000}"/>
    <cellStyle name="20% - Accent6 3" xfId="129" xr:uid="{00000000-0005-0000-0000-000011000000}"/>
    <cellStyle name="40% - Accent1" xfId="22" builtinId="31" customBuiltin="1"/>
    <cellStyle name="40% - Accent1 2" xfId="89" xr:uid="{00000000-0005-0000-0000-000013000000}"/>
    <cellStyle name="40% - Accent1 3" xfId="130" xr:uid="{00000000-0005-0000-0000-000014000000}"/>
    <cellStyle name="40% - Accent2" xfId="26" builtinId="35" customBuiltin="1"/>
    <cellStyle name="40% - Accent2 2" xfId="90" xr:uid="{00000000-0005-0000-0000-000016000000}"/>
    <cellStyle name="40% - Accent2 3" xfId="131" xr:uid="{00000000-0005-0000-0000-000017000000}"/>
    <cellStyle name="40% - Accent3" xfId="30" builtinId="39" customBuiltin="1"/>
    <cellStyle name="40% - Accent3 2" xfId="91" xr:uid="{00000000-0005-0000-0000-000019000000}"/>
    <cellStyle name="40% - Accent3 3" xfId="132" xr:uid="{00000000-0005-0000-0000-00001A000000}"/>
    <cellStyle name="40% - Accent4" xfId="34" builtinId="43" customBuiltin="1"/>
    <cellStyle name="40% - Accent4 2" xfId="92" xr:uid="{00000000-0005-0000-0000-00001C000000}"/>
    <cellStyle name="40% - Accent4 3" xfId="133" xr:uid="{00000000-0005-0000-0000-00001D000000}"/>
    <cellStyle name="40% - Accent5" xfId="38" builtinId="47" customBuiltin="1"/>
    <cellStyle name="40% - Accent5 2" xfId="93" xr:uid="{00000000-0005-0000-0000-00001F000000}"/>
    <cellStyle name="40% - Accent5 3" xfId="134" xr:uid="{00000000-0005-0000-0000-000020000000}"/>
    <cellStyle name="40% - Accent6" xfId="42" builtinId="51" customBuiltin="1"/>
    <cellStyle name="40% - Accent6 2" xfId="94" xr:uid="{00000000-0005-0000-0000-000022000000}"/>
    <cellStyle name="40% - Accent6 3" xfId="135" xr:uid="{00000000-0005-0000-0000-000023000000}"/>
    <cellStyle name="60% - Accent1" xfId="23" builtinId="32" customBuiltin="1"/>
    <cellStyle name="60% - Accent1 2" xfId="95" xr:uid="{00000000-0005-0000-0000-000025000000}"/>
    <cellStyle name="60% - Accent1 3" xfId="136" xr:uid="{00000000-0005-0000-0000-000026000000}"/>
    <cellStyle name="60% - Accent2" xfId="27" builtinId="36" customBuiltin="1"/>
    <cellStyle name="60% - Accent2 2" xfId="96" xr:uid="{00000000-0005-0000-0000-000028000000}"/>
    <cellStyle name="60% - Accent2 3" xfId="137" xr:uid="{00000000-0005-0000-0000-000029000000}"/>
    <cellStyle name="60% - Accent3" xfId="31" builtinId="40" customBuiltin="1"/>
    <cellStyle name="60% - Accent3 2" xfId="97" xr:uid="{00000000-0005-0000-0000-00002B000000}"/>
    <cellStyle name="60% - Accent3 3" xfId="138" xr:uid="{00000000-0005-0000-0000-00002C000000}"/>
    <cellStyle name="60% - Accent4" xfId="35" builtinId="44" customBuiltin="1"/>
    <cellStyle name="60% - Accent4 2" xfId="98" xr:uid="{00000000-0005-0000-0000-00002E000000}"/>
    <cellStyle name="60% - Accent4 3" xfId="139" xr:uid="{00000000-0005-0000-0000-00002F000000}"/>
    <cellStyle name="60% - Accent5" xfId="39" builtinId="48" customBuiltin="1"/>
    <cellStyle name="60% - Accent5 2" xfId="99" xr:uid="{00000000-0005-0000-0000-000031000000}"/>
    <cellStyle name="60% - Accent5 3" xfId="140" xr:uid="{00000000-0005-0000-0000-000032000000}"/>
    <cellStyle name="60% - Accent6" xfId="43" builtinId="52" customBuiltin="1"/>
    <cellStyle name="60% - Accent6 2" xfId="100" xr:uid="{00000000-0005-0000-0000-000034000000}"/>
    <cellStyle name="60% - Accent6 3" xfId="141" xr:uid="{00000000-0005-0000-0000-000035000000}"/>
    <cellStyle name="Accent1" xfId="20" builtinId="29" customBuiltin="1"/>
    <cellStyle name="Accent1 2" xfId="101" xr:uid="{00000000-0005-0000-0000-000037000000}"/>
    <cellStyle name="Accent1 3" xfId="142" xr:uid="{00000000-0005-0000-0000-000038000000}"/>
    <cellStyle name="Accent2" xfId="24" builtinId="33" customBuiltin="1"/>
    <cellStyle name="Accent2 2" xfId="102" xr:uid="{00000000-0005-0000-0000-00003A000000}"/>
    <cellStyle name="Accent2 3" xfId="143" xr:uid="{00000000-0005-0000-0000-00003B000000}"/>
    <cellStyle name="Accent3" xfId="28" builtinId="37" customBuiltin="1"/>
    <cellStyle name="Accent3 2" xfId="103" xr:uid="{00000000-0005-0000-0000-00003D000000}"/>
    <cellStyle name="Accent3 3" xfId="144" xr:uid="{00000000-0005-0000-0000-00003E000000}"/>
    <cellStyle name="Accent4" xfId="32" builtinId="41" customBuiltin="1"/>
    <cellStyle name="Accent4 2" xfId="104" xr:uid="{00000000-0005-0000-0000-000040000000}"/>
    <cellStyle name="Accent4 3" xfId="145" xr:uid="{00000000-0005-0000-0000-000041000000}"/>
    <cellStyle name="Accent5" xfId="36" builtinId="45" customBuiltin="1"/>
    <cellStyle name="Accent5 2" xfId="105" xr:uid="{00000000-0005-0000-0000-000043000000}"/>
    <cellStyle name="Accent5 3" xfId="146" xr:uid="{00000000-0005-0000-0000-000044000000}"/>
    <cellStyle name="Accent6" xfId="40" builtinId="49" customBuiltin="1"/>
    <cellStyle name="Accent6 2" xfId="106" xr:uid="{00000000-0005-0000-0000-000046000000}"/>
    <cellStyle name="Accent6 3" xfId="147" xr:uid="{00000000-0005-0000-0000-000047000000}"/>
    <cellStyle name="Bad" xfId="9" builtinId="27" customBuiltin="1"/>
    <cellStyle name="Bad 2" xfId="107" xr:uid="{00000000-0005-0000-0000-000049000000}"/>
    <cellStyle name="Bad 3" xfId="148" xr:uid="{00000000-0005-0000-0000-00004A000000}"/>
    <cellStyle name="Calculation" xfId="13" builtinId="22" customBuiltin="1"/>
    <cellStyle name="Calculation 2" xfId="108" xr:uid="{00000000-0005-0000-0000-00004C000000}"/>
    <cellStyle name="Calculation 3" xfId="149" xr:uid="{00000000-0005-0000-0000-00004D000000}"/>
    <cellStyle name="Check Cell" xfId="15" builtinId="23" customBuiltin="1"/>
    <cellStyle name="Check Cell 2" xfId="109" xr:uid="{00000000-0005-0000-0000-00004F000000}"/>
    <cellStyle name="Check Cell 3" xfId="150" xr:uid="{00000000-0005-0000-0000-000050000000}"/>
    <cellStyle name="Comma 2" xfId="54" xr:uid="{00000000-0005-0000-0000-000051000000}"/>
    <cellStyle name="Comma 2 2" xfId="71" xr:uid="{00000000-0005-0000-0000-000052000000}"/>
    <cellStyle name="Comma 3" xfId="56" xr:uid="{00000000-0005-0000-0000-000053000000}"/>
    <cellStyle name="Comma 3 2" xfId="76" xr:uid="{00000000-0005-0000-0000-000054000000}"/>
    <cellStyle name="Comma 3 3" xfId="67" xr:uid="{00000000-0005-0000-0000-000055000000}"/>
    <cellStyle name="Comma 4" xfId="58" xr:uid="{00000000-0005-0000-0000-000056000000}"/>
    <cellStyle name="Comma 4 2" xfId="79" xr:uid="{00000000-0005-0000-0000-000057000000}"/>
    <cellStyle name="Comma 5" xfId="49" xr:uid="{00000000-0005-0000-0000-000058000000}"/>
    <cellStyle name="Currency 2" xfId="55" xr:uid="{00000000-0005-0000-0000-000059000000}"/>
    <cellStyle name="Currency 2 2" xfId="72" xr:uid="{00000000-0005-0000-0000-00005A000000}"/>
    <cellStyle name="Currency 3" xfId="57" xr:uid="{00000000-0005-0000-0000-00005B000000}"/>
    <cellStyle name="Currency 3 2" xfId="77" xr:uid="{00000000-0005-0000-0000-00005C000000}"/>
    <cellStyle name="Currency 3 3" xfId="68" xr:uid="{00000000-0005-0000-0000-00005D000000}"/>
    <cellStyle name="Currency 4" xfId="64" xr:uid="{00000000-0005-0000-0000-00005E000000}"/>
    <cellStyle name="Currency 4 2" xfId="80" xr:uid="{00000000-0005-0000-0000-00005F000000}"/>
    <cellStyle name="Currency 5" xfId="172" xr:uid="{00000000-0005-0000-0000-000060000000}"/>
    <cellStyle name="Currency 6" xfId="50" xr:uid="{00000000-0005-0000-0000-000061000000}"/>
    <cellStyle name="Explanatory Text" xfId="18" builtinId="53" customBuiltin="1"/>
    <cellStyle name="Explanatory Text 2" xfId="110" xr:uid="{00000000-0005-0000-0000-000063000000}"/>
    <cellStyle name="Explanatory Text 3" xfId="151" xr:uid="{00000000-0005-0000-0000-000064000000}"/>
    <cellStyle name="Good" xfId="8" builtinId="26" customBuiltin="1"/>
    <cellStyle name="Good 2" xfId="111" xr:uid="{00000000-0005-0000-0000-000066000000}"/>
    <cellStyle name="Good 3" xfId="152" xr:uid="{00000000-0005-0000-0000-000067000000}"/>
    <cellStyle name="Heading 1" xfId="4" builtinId="16" customBuiltin="1"/>
    <cellStyle name="Heading 1 2" xfId="112" xr:uid="{00000000-0005-0000-0000-000069000000}"/>
    <cellStyle name="Heading 1 3" xfId="153" xr:uid="{00000000-0005-0000-0000-00006A000000}"/>
    <cellStyle name="Heading 2" xfId="5" builtinId="17" customBuiltin="1"/>
    <cellStyle name="Heading 2 2" xfId="113" xr:uid="{00000000-0005-0000-0000-00006C000000}"/>
    <cellStyle name="Heading 2 3" xfId="154" xr:uid="{00000000-0005-0000-0000-00006D000000}"/>
    <cellStyle name="Heading 3" xfId="6" builtinId="18" customBuiltin="1"/>
    <cellStyle name="Heading 3 2" xfId="114" xr:uid="{00000000-0005-0000-0000-00006F000000}"/>
    <cellStyle name="Heading 3 3" xfId="155" xr:uid="{00000000-0005-0000-0000-000070000000}"/>
    <cellStyle name="Heading 4" xfId="7" builtinId="19" customBuiltin="1"/>
    <cellStyle name="Heading 4 2" xfId="115" xr:uid="{00000000-0005-0000-0000-000072000000}"/>
    <cellStyle name="Heading 4 3" xfId="156" xr:uid="{00000000-0005-0000-0000-000073000000}"/>
    <cellStyle name="Hyperlink 2" xfId="157" xr:uid="{00000000-0005-0000-0000-000074000000}"/>
    <cellStyle name="Hyperlink 2 2" xfId="169" xr:uid="{00000000-0005-0000-0000-000075000000}"/>
    <cellStyle name="Input" xfId="11" builtinId="20" customBuiltin="1"/>
    <cellStyle name="Input 2" xfId="116" xr:uid="{00000000-0005-0000-0000-000077000000}"/>
    <cellStyle name="Input 3" xfId="158" xr:uid="{00000000-0005-0000-0000-000078000000}"/>
    <cellStyle name="Linked Cell" xfId="14" builtinId="24" customBuiltin="1"/>
    <cellStyle name="Linked Cell 2" xfId="117" xr:uid="{00000000-0005-0000-0000-00007A000000}"/>
    <cellStyle name="Linked Cell 3" xfId="159" xr:uid="{00000000-0005-0000-0000-00007B000000}"/>
    <cellStyle name="Millions" xfId="51" xr:uid="{00000000-0005-0000-0000-00007C000000}"/>
    <cellStyle name="Neutral" xfId="10" builtinId="28" customBuiltin="1"/>
    <cellStyle name="Neutral 2" xfId="118" xr:uid="{00000000-0005-0000-0000-00007E000000}"/>
    <cellStyle name="Neutral 3" xfId="160" xr:uid="{00000000-0005-0000-0000-00007F000000}"/>
    <cellStyle name="Normal" xfId="0" builtinId="0"/>
    <cellStyle name="Normal 17 3" xfId="178" xr:uid="{00000000-0005-0000-0000-000081000000}"/>
    <cellStyle name="Normal 2" xfId="1" xr:uid="{00000000-0005-0000-0000-000082000000}"/>
    <cellStyle name="Normal 2 2" xfId="75" xr:uid="{00000000-0005-0000-0000-000083000000}"/>
    <cellStyle name="Normal 2 2 2" xfId="175" xr:uid="{00000000-0005-0000-0000-000084000000}"/>
    <cellStyle name="Normal 2 3" xfId="170" xr:uid="{00000000-0005-0000-0000-000085000000}"/>
    <cellStyle name="Normal 3" xfId="2" xr:uid="{00000000-0005-0000-0000-000086000000}"/>
    <cellStyle name="Normal 3 2" xfId="70" xr:uid="{00000000-0005-0000-0000-000087000000}"/>
    <cellStyle name="Normal 3 2 2" xfId="125" xr:uid="{00000000-0005-0000-0000-000088000000}"/>
    <cellStyle name="Normal 3 2 3" xfId="82" xr:uid="{00000000-0005-0000-0000-000089000000}"/>
    <cellStyle name="Normal 3 2 4" xfId="168" xr:uid="{00000000-0005-0000-0000-00008A000000}"/>
    <cellStyle name="Normal 3 3" xfId="124" xr:uid="{00000000-0005-0000-0000-00008B000000}"/>
    <cellStyle name="Normal 3 3 2" xfId="174" xr:uid="{00000000-0005-0000-0000-00008C000000}"/>
    <cellStyle name="Normal 3 4" xfId="81" xr:uid="{00000000-0005-0000-0000-00008D000000}"/>
    <cellStyle name="Normal 3 5" xfId="59" xr:uid="{00000000-0005-0000-0000-00008E000000}"/>
    <cellStyle name="Normal 4" xfId="44" xr:uid="{00000000-0005-0000-0000-00008F000000}"/>
    <cellStyle name="Normal 4 2" xfId="66" xr:uid="{00000000-0005-0000-0000-000090000000}"/>
    <cellStyle name="Normal 4 3" xfId="60" xr:uid="{00000000-0005-0000-0000-000091000000}"/>
    <cellStyle name="Normal 5" xfId="45" xr:uid="{00000000-0005-0000-0000-000092000000}"/>
    <cellStyle name="Normal 5 2" xfId="61" xr:uid="{00000000-0005-0000-0000-000093000000}"/>
    <cellStyle name="Normal 6" xfId="46" xr:uid="{00000000-0005-0000-0000-000094000000}"/>
    <cellStyle name="Normal 7" xfId="47" xr:uid="{00000000-0005-0000-0000-000095000000}"/>
    <cellStyle name="Normal 8" xfId="48" xr:uid="{00000000-0005-0000-0000-000096000000}"/>
    <cellStyle name="Note" xfId="17" builtinId="10" customBuiltin="1"/>
    <cellStyle name="Note 2" xfId="119" xr:uid="{00000000-0005-0000-0000-000098000000}"/>
    <cellStyle name="Note 2 2" xfId="173" xr:uid="{00000000-0005-0000-0000-000099000000}"/>
    <cellStyle name="Note 3" xfId="167" xr:uid="{00000000-0005-0000-0000-00009A000000}"/>
    <cellStyle name="Note 3 2" xfId="176" xr:uid="{00000000-0005-0000-0000-00009B000000}"/>
    <cellStyle name="Note 4" xfId="171" xr:uid="{00000000-0005-0000-0000-00009C000000}"/>
    <cellStyle name="Output" xfId="12" builtinId="21" customBuiltin="1"/>
    <cellStyle name="Output 2" xfId="120" xr:uid="{00000000-0005-0000-0000-00009E000000}"/>
    <cellStyle name="Output 3" xfId="127" xr:uid="{00000000-0005-0000-0000-00009F000000}"/>
    <cellStyle name="Percent" xfId="177" builtinId="5"/>
    <cellStyle name="Percent 2" xfId="63" xr:uid="{00000000-0005-0000-0000-0000A1000000}"/>
    <cellStyle name="Percent 2 2" xfId="74" xr:uid="{00000000-0005-0000-0000-0000A2000000}"/>
    <cellStyle name="Percent 3" xfId="53" xr:uid="{00000000-0005-0000-0000-0000A3000000}"/>
    <cellStyle name="Thousands" xfId="52" xr:uid="{00000000-0005-0000-0000-0000A4000000}"/>
    <cellStyle name="Thousands 2" xfId="65" xr:uid="{00000000-0005-0000-0000-0000A5000000}"/>
    <cellStyle name="Thousands 2 2" xfId="73" xr:uid="{00000000-0005-0000-0000-0000A6000000}"/>
    <cellStyle name="Thousands 3" xfId="69" xr:uid="{00000000-0005-0000-0000-0000A7000000}"/>
    <cellStyle name="Thousands 3 2" xfId="78" xr:uid="{00000000-0005-0000-0000-0000A8000000}"/>
    <cellStyle name="Title" xfId="3" builtinId="15" customBuiltin="1"/>
    <cellStyle name="Title 2" xfId="121" xr:uid="{00000000-0005-0000-0000-0000AA000000}"/>
    <cellStyle name="Title 3" xfId="166" xr:uid="{00000000-0005-0000-0000-0000AB000000}"/>
    <cellStyle name="Title 4" xfId="62" xr:uid="{00000000-0005-0000-0000-0000AC000000}"/>
    <cellStyle name="Total" xfId="19" builtinId="25" customBuiltin="1"/>
    <cellStyle name="Total 2" xfId="122" xr:uid="{00000000-0005-0000-0000-0000AE000000}"/>
    <cellStyle name="Total 3" xfId="161" xr:uid="{00000000-0005-0000-0000-0000AF000000}"/>
    <cellStyle name="Warning Text" xfId="16" builtinId="11" customBuiltin="1"/>
    <cellStyle name="Warning Text 2" xfId="123" xr:uid="{00000000-0005-0000-0000-0000B1000000}"/>
    <cellStyle name="Warning Text 3" xfId="162" xr:uid="{00000000-0005-0000-0000-0000B2000000}"/>
  </cellStyles>
  <dxfs count="3">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FF99"/>
      <color rgb="FFFFEB9C"/>
      <color rgb="FFF8E588"/>
      <color rgb="FF9C6500"/>
      <color rgb="FFFFCCCC"/>
      <color rgb="FFFFD505"/>
      <color rgb="FFCC9900"/>
      <color rgb="FFFFCC66"/>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643B-709C-4ADE-BE24-C0EBEB5D19B5}">
  <dimension ref="A1:A35"/>
  <sheetViews>
    <sheetView tabSelected="1" workbookViewId="0">
      <selection activeCell="A25" sqref="A25"/>
    </sheetView>
  </sheetViews>
  <sheetFormatPr defaultRowHeight="14.4" x14ac:dyDescent="0.3"/>
  <cols>
    <col min="1" max="1" width="138.109375" customWidth="1"/>
  </cols>
  <sheetData>
    <row r="1" spans="1:1" ht="26.4" thickBot="1" x14ac:dyDescent="0.55000000000000004">
      <c r="A1" s="29" t="s">
        <v>0</v>
      </c>
    </row>
    <row r="2" spans="1:1" s="11" customFormat="1" ht="18" x14ac:dyDescent="0.35">
      <c r="A2" s="64" t="s">
        <v>1</v>
      </c>
    </row>
    <row r="3" spans="1:1" ht="15.6" x14ac:dyDescent="0.3">
      <c r="A3" s="70" t="s">
        <v>2</v>
      </c>
    </row>
    <row r="4" spans="1:1" ht="15.6" x14ac:dyDescent="0.3">
      <c r="A4" s="71" t="s">
        <v>3</v>
      </c>
    </row>
    <row r="5" spans="1:1" ht="15.6" x14ac:dyDescent="0.3">
      <c r="A5" s="71" t="s">
        <v>4</v>
      </c>
    </row>
    <row r="6" spans="1:1" s="11" customFormat="1" ht="15.6" x14ac:dyDescent="0.3">
      <c r="A6" s="71" t="s">
        <v>5</v>
      </c>
    </row>
    <row r="7" spans="1:1" s="11" customFormat="1" ht="15.6" x14ac:dyDescent="0.3">
      <c r="A7" s="71" t="s">
        <v>6</v>
      </c>
    </row>
    <row r="8" spans="1:1" s="11" customFormat="1" ht="15.6" x14ac:dyDescent="0.3">
      <c r="A8" s="71" t="s">
        <v>7</v>
      </c>
    </row>
    <row r="9" spans="1:1" ht="31.2" x14ac:dyDescent="0.3">
      <c r="A9" s="72" t="s">
        <v>77</v>
      </c>
    </row>
    <row r="10" spans="1:1" x14ac:dyDescent="0.3">
      <c r="A10" s="65"/>
    </row>
    <row r="11" spans="1:1" ht="15.6" x14ac:dyDescent="0.3">
      <c r="A11" s="70" t="s">
        <v>8</v>
      </c>
    </row>
    <row r="12" spans="1:1" ht="31.2" x14ac:dyDescent="0.3">
      <c r="A12" s="73" t="s">
        <v>9</v>
      </c>
    </row>
    <row r="13" spans="1:1" ht="15.6" x14ac:dyDescent="0.3">
      <c r="A13" s="74" t="s">
        <v>10</v>
      </c>
    </row>
    <row r="14" spans="1:1" s="11" customFormat="1" ht="15.6" x14ac:dyDescent="0.3">
      <c r="A14" s="74" t="s">
        <v>11</v>
      </c>
    </row>
    <row r="15" spans="1:1" s="11" customFormat="1" ht="31.2" x14ac:dyDescent="0.3">
      <c r="A15" s="75" t="s">
        <v>12</v>
      </c>
    </row>
    <row r="16" spans="1:1" s="11" customFormat="1" ht="15.6" x14ac:dyDescent="0.3">
      <c r="A16" s="74" t="s">
        <v>13</v>
      </c>
    </row>
    <row r="17" spans="1:1" s="11" customFormat="1" x14ac:dyDescent="0.3">
      <c r="A17" s="66"/>
    </row>
    <row r="18" spans="1:1" s="11" customFormat="1" ht="18" x14ac:dyDescent="0.35">
      <c r="A18" s="67" t="s">
        <v>14</v>
      </c>
    </row>
    <row r="19" spans="1:1" s="11" customFormat="1" ht="15.6" x14ac:dyDescent="0.3">
      <c r="A19" s="76" t="s">
        <v>15</v>
      </c>
    </row>
    <row r="20" spans="1:1" s="11" customFormat="1" ht="15.6" x14ac:dyDescent="0.3">
      <c r="A20" s="76" t="s">
        <v>16</v>
      </c>
    </row>
    <row r="21" spans="1:1" s="11" customFormat="1" ht="31.2" x14ac:dyDescent="0.3">
      <c r="A21" s="77" t="s">
        <v>17</v>
      </c>
    </row>
    <row r="22" spans="1:1" s="11" customFormat="1" ht="15.6" x14ac:dyDescent="0.3">
      <c r="A22" s="74" t="s">
        <v>18</v>
      </c>
    </row>
    <row r="23" spans="1:1" s="11" customFormat="1" x14ac:dyDescent="0.3">
      <c r="A23" s="68"/>
    </row>
    <row r="24" spans="1:1" ht="18" x14ac:dyDescent="0.35">
      <c r="A24" s="69" t="s">
        <v>19</v>
      </c>
    </row>
    <row r="25" spans="1:1" ht="15.6" x14ac:dyDescent="0.3">
      <c r="A25" s="78" t="s">
        <v>20</v>
      </c>
    </row>
    <row r="26" spans="1:1" ht="15.6" x14ac:dyDescent="0.3">
      <c r="A26" s="78" t="s">
        <v>21</v>
      </c>
    </row>
    <row r="27" spans="1:1" ht="15.6" x14ac:dyDescent="0.3">
      <c r="A27" s="78" t="s">
        <v>22</v>
      </c>
    </row>
    <row r="28" spans="1:1" ht="15.6" x14ac:dyDescent="0.3">
      <c r="A28" s="78" t="s">
        <v>23</v>
      </c>
    </row>
    <row r="29" spans="1:1" ht="15.6" x14ac:dyDescent="0.3">
      <c r="A29" s="78" t="s">
        <v>24</v>
      </c>
    </row>
    <row r="30" spans="1:1" ht="15.6" x14ac:dyDescent="0.3">
      <c r="A30" s="78" t="s">
        <v>25</v>
      </c>
    </row>
    <row r="31" spans="1:1" ht="15.6" x14ac:dyDescent="0.3">
      <c r="A31" s="78" t="s">
        <v>26</v>
      </c>
    </row>
    <row r="32" spans="1:1" x14ac:dyDescent="0.3">
      <c r="A32" s="66"/>
    </row>
    <row r="33" spans="1:1" ht="18" x14ac:dyDescent="0.35">
      <c r="A33" s="69" t="s">
        <v>27</v>
      </c>
    </row>
    <row r="34" spans="1:1" ht="15.6" x14ac:dyDescent="0.3">
      <c r="A34" s="74" t="s">
        <v>28</v>
      </c>
    </row>
    <row r="35" spans="1:1" ht="16.2" thickBot="1" x14ac:dyDescent="0.35">
      <c r="A35" s="79" t="s">
        <v>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K25"/>
  <sheetViews>
    <sheetView topLeftCell="A2" zoomScale="130" zoomScaleNormal="130" zoomScaleSheetLayoutView="120" workbookViewId="0">
      <selection activeCell="H16" sqref="H16"/>
    </sheetView>
  </sheetViews>
  <sheetFormatPr defaultRowHeight="14.4" x14ac:dyDescent="0.3"/>
  <cols>
    <col min="1" max="1" width="23" customWidth="1"/>
    <col min="2" max="2" width="16" customWidth="1"/>
    <col min="3" max="3" width="13.44140625" customWidth="1"/>
    <col min="4" max="8" width="10.44140625" customWidth="1"/>
    <col min="9" max="9" width="10.44140625" style="11" customWidth="1"/>
    <col min="10" max="10" width="10.44140625" customWidth="1"/>
  </cols>
  <sheetData>
    <row r="1" spans="1:11" ht="25.8" x14ac:dyDescent="0.5">
      <c r="A1" s="38" t="s">
        <v>30</v>
      </c>
      <c r="B1" s="38"/>
      <c r="C1" s="38"/>
      <c r="D1" s="38"/>
      <c r="E1" s="38"/>
      <c r="F1" s="38"/>
      <c r="G1" s="38"/>
      <c r="H1" s="38"/>
      <c r="I1" s="38"/>
      <c r="J1" s="38"/>
      <c r="K1" s="11"/>
    </row>
    <row r="2" spans="1:11" ht="18" x14ac:dyDescent="0.35">
      <c r="A2" s="3"/>
      <c r="B2" s="3"/>
      <c r="C2" s="11"/>
      <c r="D2" s="11"/>
      <c r="E2" s="11"/>
      <c r="F2" s="11"/>
      <c r="G2" s="11"/>
      <c r="H2" s="11"/>
      <c r="J2" s="11"/>
      <c r="K2" s="11"/>
    </row>
    <row r="3" spans="1:11" ht="25.5" customHeight="1" x14ac:dyDescent="0.3">
      <c r="A3" s="95" t="s">
        <v>31</v>
      </c>
      <c r="B3" s="95"/>
      <c r="C3" s="95"/>
      <c r="D3" s="95"/>
      <c r="E3" s="95"/>
      <c r="F3" s="95"/>
      <c r="G3" s="95"/>
      <c r="H3" s="95"/>
      <c r="I3" s="95"/>
      <c r="J3" s="95"/>
      <c r="K3" s="11"/>
    </row>
    <row r="4" spans="1:11" ht="15" thickBot="1" x14ac:dyDescent="0.35">
      <c r="A4" s="11"/>
      <c r="B4" s="11"/>
      <c r="C4" s="11"/>
      <c r="D4" s="11"/>
      <c r="E4" s="11"/>
      <c r="F4" s="11"/>
      <c r="G4" s="11"/>
      <c r="H4" s="11"/>
      <c r="J4" s="11"/>
      <c r="K4" s="11"/>
    </row>
    <row r="5" spans="1:11" s="8" customFormat="1" ht="15" thickBot="1" x14ac:dyDescent="0.35">
      <c r="A5" s="87"/>
      <c r="B5" s="88"/>
      <c r="C5" s="34" t="s">
        <v>32</v>
      </c>
      <c r="D5" s="62" t="s">
        <v>33</v>
      </c>
      <c r="E5" s="63" t="s">
        <v>34</v>
      </c>
      <c r="F5" s="63" t="s">
        <v>35</v>
      </c>
      <c r="G5" s="63" t="s">
        <v>36</v>
      </c>
      <c r="H5" s="63" t="s">
        <v>37</v>
      </c>
      <c r="I5" s="63" t="s">
        <v>38</v>
      </c>
      <c r="J5" s="63" t="s">
        <v>39</v>
      </c>
    </row>
    <row r="6" spans="1:11" ht="15" customHeight="1" x14ac:dyDescent="0.3">
      <c r="A6" s="89" t="s">
        <v>40</v>
      </c>
      <c r="B6" s="90"/>
      <c r="C6" s="30">
        <f>AVERAGE(D6:J6)</f>
        <v>0</v>
      </c>
      <c r="D6" s="23">
        <f>SUM(D10:D12)</f>
        <v>0</v>
      </c>
      <c r="E6" s="23">
        <f t="shared" ref="E6:J6" si="0">SUM(E10:E12)</f>
        <v>0</v>
      </c>
      <c r="F6" s="23">
        <f t="shared" si="0"/>
        <v>0</v>
      </c>
      <c r="G6" s="23">
        <f t="shared" si="0"/>
        <v>0</v>
      </c>
      <c r="H6" s="23">
        <f t="shared" si="0"/>
        <v>0</v>
      </c>
      <c r="I6" s="23">
        <f t="shared" si="0"/>
        <v>0</v>
      </c>
      <c r="J6" s="23">
        <f t="shared" si="0"/>
        <v>0</v>
      </c>
      <c r="K6" s="11"/>
    </row>
    <row r="7" spans="1:11" s="11" customFormat="1" ht="15" customHeight="1" x14ac:dyDescent="0.3">
      <c r="A7" s="83" t="s">
        <v>41</v>
      </c>
      <c r="B7" s="84"/>
      <c r="C7" s="31">
        <f>SUM(C9*Assumptions!B3)</f>
        <v>200</v>
      </c>
      <c r="D7" s="23">
        <f>SUM(D9*Assumptions!B3)</f>
        <v>200</v>
      </c>
      <c r="E7" s="23">
        <f>SUM(E9*Assumptions!B3)</f>
        <v>200</v>
      </c>
      <c r="F7" s="23">
        <f>SUM(F9*Assumptions!B3)</f>
        <v>200</v>
      </c>
      <c r="G7" s="23">
        <f>SUM(G9*Assumptions!B3)</f>
        <v>200</v>
      </c>
      <c r="H7" s="23">
        <f>SUM(H9*Assumptions!B3)</f>
        <v>200</v>
      </c>
      <c r="I7" s="23">
        <f>SUM(I9*Assumptions!B3)</f>
        <v>200</v>
      </c>
      <c r="J7" s="23">
        <f>SUM(J9*Assumptions!B3)</f>
        <v>200</v>
      </c>
    </row>
    <row r="8" spans="1:11" s="11" customFormat="1" ht="15" customHeight="1" x14ac:dyDescent="0.3">
      <c r="A8" s="83" t="s">
        <v>42</v>
      </c>
      <c r="B8" s="84"/>
      <c r="C8" s="32">
        <f t="shared" ref="C8:J8" si="1">C6-C7</f>
        <v>-200</v>
      </c>
      <c r="D8" s="23">
        <f>D6-D7</f>
        <v>-200</v>
      </c>
      <c r="E8" s="20">
        <f t="shared" si="1"/>
        <v>-200</v>
      </c>
      <c r="F8" s="20">
        <f t="shared" si="1"/>
        <v>-200</v>
      </c>
      <c r="G8" s="20">
        <f t="shared" si="1"/>
        <v>-200</v>
      </c>
      <c r="H8" s="20">
        <f t="shared" si="1"/>
        <v>-200</v>
      </c>
      <c r="I8" s="20">
        <f t="shared" ref="I8" si="2">I6-I7</f>
        <v>-200</v>
      </c>
      <c r="J8" s="20">
        <f t="shared" si="1"/>
        <v>-200</v>
      </c>
    </row>
    <row r="9" spans="1:11" s="11" customFormat="1" ht="15" customHeight="1" x14ac:dyDescent="0.3">
      <c r="A9" s="85" t="s">
        <v>43</v>
      </c>
      <c r="B9" s="86"/>
      <c r="C9" s="33">
        <v>1</v>
      </c>
      <c r="D9" s="24">
        <v>1</v>
      </c>
      <c r="E9" s="21">
        <v>1</v>
      </c>
      <c r="F9" s="21">
        <v>1</v>
      </c>
      <c r="G9" s="21">
        <v>1</v>
      </c>
      <c r="H9" s="21">
        <v>1</v>
      </c>
      <c r="I9" s="21">
        <v>1</v>
      </c>
      <c r="J9" s="21">
        <v>1</v>
      </c>
    </row>
    <row r="10" spans="1:11" x14ac:dyDescent="0.3">
      <c r="A10" s="92" t="s">
        <v>44</v>
      </c>
      <c r="B10" s="96"/>
      <c r="C10" s="19">
        <f>(C15*Assumptions!$B$11)+(C16*Assumptions!$B$12)+(C17*Assumptions!$B$13)</f>
        <v>0</v>
      </c>
      <c r="D10" s="18">
        <f>(D15*Assumptions!$B$11)+(D16*Assumptions!$B$12)+(D17*Assumptions!$B$13)</f>
        <v>0</v>
      </c>
      <c r="E10" s="16">
        <f>(E15*Assumptions!$B$11)+(E16*Assumptions!$B$12)+(E17*Assumptions!$B$13)</f>
        <v>0</v>
      </c>
      <c r="F10" s="16">
        <f>(F15*Assumptions!$B$11)+(F16*Assumptions!$B$12)+(F17*Assumptions!$B$13)</f>
        <v>0</v>
      </c>
      <c r="G10" s="16">
        <f>(G15*Assumptions!$B$11)+(G16*Assumptions!$B$12)+(G17*Assumptions!$B$13)</f>
        <v>0</v>
      </c>
      <c r="H10" s="16">
        <f>(H15*Assumptions!$B$11)+(H16*Assumptions!$B$12)+(H17*Assumptions!$B$13)</f>
        <v>0</v>
      </c>
      <c r="I10" s="16">
        <f>(I15*Assumptions!$B$11)+(I16*Assumptions!$B$12)+(I17*Assumptions!$B$13)</f>
        <v>0</v>
      </c>
      <c r="J10" s="16">
        <f>(J15*Assumptions!$B$11)+(J16*Assumptions!$B$12)+(J17*Assumptions!$B$13)</f>
        <v>0</v>
      </c>
      <c r="K10" s="11"/>
    </row>
    <row r="11" spans="1:11" x14ac:dyDescent="0.3">
      <c r="A11" s="91" t="s">
        <v>45</v>
      </c>
      <c r="B11" s="92"/>
      <c r="C11" s="19">
        <f>(C18*Assumptions!$C$11)+(C19*Assumptions!$C$12)+(C20*Assumptions!$C$13)</f>
        <v>0</v>
      </c>
      <c r="D11" s="18">
        <f>(D18*Assumptions!$C$11)+(D19*Assumptions!$C$12)+(D20*Assumptions!$C$13)</f>
        <v>0</v>
      </c>
      <c r="E11" s="16">
        <f>(E18*Assumptions!$C$11)+(E19*Assumptions!$C$12)+(E20*Assumptions!$C$13)</f>
        <v>0</v>
      </c>
      <c r="F11" s="16">
        <f>(F18*Assumptions!$C$11)+(F19*Assumptions!$C$12)+(F20*Assumptions!$C$13)</f>
        <v>0</v>
      </c>
      <c r="G11" s="16">
        <f>(G18*Assumptions!$C$11)+(G19*Assumptions!$C$12)+(G20*Assumptions!$C$13)</f>
        <v>0</v>
      </c>
      <c r="H11" s="16">
        <f>(H18*Assumptions!$C$11)+(H19*Assumptions!$C$12)+(H20*Assumptions!$C$13)</f>
        <v>0</v>
      </c>
      <c r="I11" s="16">
        <f>(I18*Assumptions!$C$11)+(I19*Assumptions!$C$12)+(I20*Assumptions!$C$13)</f>
        <v>0</v>
      </c>
      <c r="J11" s="16">
        <f>(J18*Assumptions!$C$11)+(J19*Assumptions!$C$12)+(J20*Assumptions!$C$13)</f>
        <v>0</v>
      </c>
      <c r="K11" s="11"/>
    </row>
    <row r="12" spans="1:11" s="11" customFormat="1" x14ac:dyDescent="0.3">
      <c r="A12" s="92" t="s">
        <v>46</v>
      </c>
      <c r="B12" s="96"/>
      <c r="C12" s="19">
        <f>(C21*Assumptions!D11)+ (C22*Assumptions!D12)+(C23*Assumptions!D13)</f>
        <v>0</v>
      </c>
      <c r="D12" s="18">
        <f>(D21*Assumptions!D11)+ (D22*Assumptions!D12)+(D23*Assumptions!D13)</f>
        <v>0</v>
      </c>
      <c r="E12" s="16">
        <f>(E21*Assumptions!D11)+ (E22*Assumptions!D12)+(E23*Assumptions!D13)</f>
        <v>0</v>
      </c>
      <c r="F12" s="16">
        <f>(F21*Assumptions!D11)+ (F22*Assumptions!D12)+(F23*Assumptions!D13)</f>
        <v>0</v>
      </c>
      <c r="G12" s="16">
        <f>(G21*Assumptions!D11)+ (G22*Assumptions!D12)+(G23*Assumptions!D13)</f>
        <v>0</v>
      </c>
      <c r="H12" s="16">
        <f>(H21*Assumptions!D11)+ (H22*Assumptions!D12)+(H23*Assumptions!D13)</f>
        <v>0</v>
      </c>
      <c r="I12" s="16">
        <f>(I21*Assumptions!D11)+ (I22*Assumptions!D12)+(I23*Assumptions!D13)</f>
        <v>0</v>
      </c>
      <c r="J12" s="16">
        <f>(J21*Assumptions!D11)+ (J22*Assumptions!D12)+(J23*Assumptions!D13)</f>
        <v>0</v>
      </c>
    </row>
    <row r="13" spans="1:11" ht="15" thickBot="1" x14ac:dyDescent="0.35">
      <c r="A13" s="93" t="s">
        <v>47</v>
      </c>
      <c r="B13" s="94"/>
      <c r="C13" s="17">
        <f>AVERAGE(D13:J13)</f>
        <v>0</v>
      </c>
      <c r="D13" s="25">
        <f t="shared" ref="D13:J13" si="3">SUM(D15:D23)</f>
        <v>0</v>
      </c>
      <c r="E13" s="22">
        <f t="shared" si="3"/>
        <v>0</v>
      </c>
      <c r="F13" s="22">
        <f t="shared" si="3"/>
        <v>0</v>
      </c>
      <c r="G13" s="22">
        <f t="shared" si="3"/>
        <v>0</v>
      </c>
      <c r="H13" s="22">
        <f t="shared" si="3"/>
        <v>0</v>
      </c>
      <c r="I13" s="22">
        <f t="shared" si="3"/>
        <v>0</v>
      </c>
      <c r="J13" s="22">
        <f t="shared" si="3"/>
        <v>0</v>
      </c>
      <c r="K13" s="14"/>
    </row>
    <row r="14" spans="1:11" ht="15" thickBot="1" x14ac:dyDescent="0.35">
      <c r="A14" s="28"/>
      <c r="B14" s="28"/>
      <c r="C14" s="28"/>
      <c r="D14" s="28"/>
      <c r="E14" s="28"/>
      <c r="F14" s="28"/>
      <c r="G14" s="28"/>
      <c r="H14" s="28"/>
      <c r="I14" s="28"/>
      <c r="J14" s="28"/>
      <c r="K14" s="11"/>
    </row>
    <row r="15" spans="1:11" ht="15" customHeight="1" thickBot="1" x14ac:dyDescent="0.35">
      <c r="A15" s="80" t="s">
        <v>48</v>
      </c>
      <c r="B15" s="5" t="s">
        <v>49</v>
      </c>
      <c r="C15" s="35">
        <f>SUM(D15:J15)</f>
        <v>0</v>
      </c>
      <c r="D15" s="59"/>
      <c r="E15" s="59"/>
      <c r="F15" s="59"/>
      <c r="G15" s="59"/>
      <c r="H15" s="59"/>
      <c r="I15" s="59"/>
      <c r="J15" s="59"/>
      <c r="K15" s="11"/>
    </row>
    <row r="16" spans="1:11" ht="15" thickBot="1" x14ac:dyDescent="0.35">
      <c r="A16" s="81"/>
      <c r="B16" s="6" t="s">
        <v>50</v>
      </c>
      <c r="C16" s="35">
        <f t="shared" ref="C16:C23" si="4">SUM(D16:J16)</f>
        <v>0</v>
      </c>
      <c r="D16" s="60"/>
      <c r="E16" s="60"/>
      <c r="F16" s="60"/>
      <c r="G16" s="60"/>
      <c r="H16" s="60"/>
      <c r="I16" s="60"/>
      <c r="J16" s="60"/>
      <c r="K16" s="11"/>
    </row>
    <row r="17" spans="1:10" ht="15" thickBot="1" x14ac:dyDescent="0.35">
      <c r="A17" s="82"/>
      <c r="B17" s="7" t="s">
        <v>51</v>
      </c>
      <c r="C17" s="35">
        <f t="shared" si="4"/>
        <v>0</v>
      </c>
      <c r="D17" s="61"/>
      <c r="E17" s="61"/>
      <c r="F17" s="61"/>
      <c r="G17" s="61"/>
      <c r="H17" s="61"/>
      <c r="I17" s="61"/>
      <c r="J17" s="61"/>
    </row>
    <row r="18" spans="1:10" ht="15" customHeight="1" thickBot="1" x14ac:dyDescent="0.35">
      <c r="A18" s="80" t="s">
        <v>52</v>
      </c>
      <c r="B18" s="5" t="s">
        <v>49</v>
      </c>
      <c r="C18" s="35">
        <f t="shared" si="4"/>
        <v>0</v>
      </c>
      <c r="D18" s="59"/>
      <c r="E18" s="59"/>
      <c r="F18" s="59"/>
      <c r="G18" s="59"/>
      <c r="H18" s="59"/>
      <c r="I18" s="59"/>
      <c r="J18" s="59"/>
    </row>
    <row r="19" spans="1:10" ht="15" thickBot="1" x14ac:dyDescent="0.35">
      <c r="A19" s="81"/>
      <c r="B19" s="6" t="s">
        <v>50</v>
      </c>
      <c r="C19" s="35">
        <f t="shared" si="4"/>
        <v>0</v>
      </c>
      <c r="D19" s="60"/>
      <c r="E19" s="60"/>
      <c r="F19" s="60"/>
      <c r="G19" s="60"/>
      <c r="H19" s="60"/>
      <c r="I19" s="60"/>
      <c r="J19" s="60"/>
    </row>
    <row r="20" spans="1:10" ht="15" thickBot="1" x14ac:dyDescent="0.35">
      <c r="A20" s="82"/>
      <c r="B20" s="7" t="s">
        <v>51</v>
      </c>
      <c r="C20" s="35">
        <f t="shared" si="4"/>
        <v>0</v>
      </c>
      <c r="D20" s="61"/>
      <c r="E20" s="61"/>
      <c r="F20" s="61"/>
      <c r="G20" s="61"/>
      <c r="H20" s="61"/>
      <c r="I20" s="61"/>
      <c r="J20" s="61"/>
    </row>
    <row r="21" spans="1:10" ht="15.75" customHeight="1" thickBot="1" x14ac:dyDescent="0.35">
      <c r="A21" s="80" t="s">
        <v>53</v>
      </c>
      <c r="B21" s="5" t="s">
        <v>49</v>
      </c>
      <c r="C21" s="35">
        <f t="shared" si="4"/>
        <v>0</v>
      </c>
      <c r="D21" s="59"/>
      <c r="E21" s="59"/>
      <c r="F21" s="59"/>
      <c r="G21" s="59"/>
      <c r="H21" s="59"/>
      <c r="I21" s="59"/>
      <c r="J21" s="59"/>
    </row>
    <row r="22" spans="1:10" ht="15" thickBot="1" x14ac:dyDescent="0.35">
      <c r="A22" s="81"/>
      <c r="B22" s="6" t="s">
        <v>50</v>
      </c>
      <c r="C22" s="35">
        <f t="shared" si="4"/>
        <v>0</v>
      </c>
      <c r="D22" s="60"/>
      <c r="E22" s="60"/>
      <c r="F22" s="60"/>
      <c r="G22" s="60"/>
      <c r="H22" s="60"/>
      <c r="I22" s="60"/>
      <c r="J22" s="60"/>
    </row>
    <row r="23" spans="1:10" ht="15" thickBot="1" x14ac:dyDescent="0.35">
      <c r="A23" s="82"/>
      <c r="B23" s="7" t="s">
        <v>51</v>
      </c>
      <c r="C23" s="35">
        <f t="shared" si="4"/>
        <v>0</v>
      </c>
      <c r="D23" s="61"/>
      <c r="E23" s="61"/>
      <c r="F23" s="61"/>
      <c r="G23" s="61"/>
      <c r="H23" s="61"/>
      <c r="I23" s="61"/>
      <c r="J23" s="61"/>
    </row>
    <row r="24" spans="1:10" s="4" customFormat="1" x14ac:dyDescent="0.3">
      <c r="A24" s="36"/>
      <c r="B24" s="36"/>
      <c r="C24" s="37"/>
      <c r="D24" s="37"/>
      <c r="E24" s="37"/>
      <c r="F24" s="37"/>
      <c r="G24" s="37"/>
      <c r="H24" s="37"/>
      <c r="I24" s="37"/>
      <c r="J24" s="37"/>
    </row>
    <row r="25" spans="1:10" s="4" customFormat="1" x14ac:dyDescent="0.3">
      <c r="A25" s="12" t="s">
        <v>54</v>
      </c>
      <c r="B25" s="12"/>
      <c r="C25" s="13">
        <f>C6/C7</f>
        <v>0</v>
      </c>
      <c r="D25" s="13">
        <f t="shared" ref="D25:J25" si="5">D6/D7</f>
        <v>0</v>
      </c>
      <c r="E25" s="13">
        <f t="shared" si="5"/>
        <v>0</v>
      </c>
      <c r="F25" s="13">
        <f t="shared" si="5"/>
        <v>0</v>
      </c>
      <c r="G25" s="13">
        <f t="shared" si="5"/>
        <v>0</v>
      </c>
      <c r="H25" s="13">
        <f t="shared" si="5"/>
        <v>0</v>
      </c>
      <c r="I25" s="13">
        <f t="shared" si="5"/>
        <v>0</v>
      </c>
      <c r="J25" s="13">
        <f t="shared" si="5"/>
        <v>0</v>
      </c>
    </row>
  </sheetData>
  <sheetProtection algorithmName="SHA-512" hashValue="odQy53Spj/JFs5Fj+UAF80nAtBcJnR7UMfakjleeJOKnPulFP+ZFajWfUUrOOdS+06rNSS/USJVkU4eG+pwjEQ==" saltValue="rZqxJBFISoDLgZcoEm7F/g==" spinCount="100000" sheet="1" objects="1" scenarios="1"/>
  <mergeCells count="13">
    <mergeCell ref="A5:B5"/>
    <mergeCell ref="A6:B6"/>
    <mergeCell ref="A11:B11"/>
    <mergeCell ref="A13:B13"/>
    <mergeCell ref="A3:J3"/>
    <mergeCell ref="A10:B10"/>
    <mergeCell ref="A12:B12"/>
    <mergeCell ref="A21:A23"/>
    <mergeCell ref="A7:B7"/>
    <mergeCell ref="A9:B9"/>
    <mergeCell ref="A8:B8"/>
    <mergeCell ref="A15:A17"/>
    <mergeCell ref="A18:A20"/>
  </mergeCells>
  <phoneticPr fontId="66" type="noConversion"/>
  <conditionalFormatting sqref="C8">
    <cfRule type="cellIs" dxfId="0" priority="2" operator="greaterThan">
      <formula>0</formula>
    </cfRule>
  </conditionalFormatting>
  <conditionalFormatting sqref="C10:J12">
    <cfRule type="dataBar" priority="4">
      <dataBar>
        <cfvo type="num" val="0"/>
        <cfvo type="num" val="70"/>
        <color rgb="FF63C384"/>
      </dataBar>
      <extLst>
        <ext xmlns:x14="http://schemas.microsoft.com/office/spreadsheetml/2009/9/main" uri="{B025F937-C7B1-47D3-B67F-A62EFF666E3E}">
          <x14:id>{42545EEF-C4C7-4784-9B87-1F64031C8355}</x14:id>
        </ext>
      </extLst>
    </cfRule>
  </conditionalFormatting>
  <pageMargins left="0.7" right="0.7" top="0.75" bottom="0.75" header="0.3" footer="0.3"/>
  <pageSetup scale="84" orientation="landscape" r:id="rId1"/>
  <customProperties>
    <customPr name="DrillPoint.FROID" r:id="rId2"/>
    <customPr name="DrillPoint.Mode" r:id="rId3"/>
    <customPr name="DrillPoint.Subsheet" r:id="rId4"/>
  </customProperties>
  <legacyDrawing r:id="rId5"/>
  <extLst>
    <ext xmlns:x14="http://schemas.microsoft.com/office/spreadsheetml/2009/9/main" uri="{78C0D931-6437-407d-A8EE-F0AAD7539E65}">
      <x14:conditionalFormattings>
        <x14:conditionalFormatting xmlns:xm="http://schemas.microsoft.com/office/excel/2006/main">
          <x14:cfRule type="cellIs" priority="7" operator="greaterThan" id="{C9CF58A2-E570-41FD-B873-C223ADADEED1}">
            <xm:f>Assumptions!$B$3*1.25</xm:f>
            <x14:dxf>
              <font>
                <color rgb="FF9C0006"/>
              </font>
              <fill>
                <patternFill>
                  <bgColor rgb="FFFFC7CE"/>
                </patternFill>
              </fill>
            </x14:dxf>
          </x14:cfRule>
          <x14:cfRule type="cellIs" priority="8" operator="greaterThan" id="{09FAE8CC-ADC8-4836-908B-B8C4488322B9}">
            <xm:f>Assumptions!$B$3</xm:f>
            <x14:dxf>
              <font>
                <color rgb="FF9C6500"/>
              </font>
              <fill>
                <patternFill>
                  <bgColor rgb="FFFFEB9C"/>
                </patternFill>
              </fill>
            </x14:dxf>
          </x14:cfRule>
          <xm:sqref>C6:C9</xm:sqref>
        </x14:conditionalFormatting>
        <x14:conditionalFormatting xmlns:xm="http://schemas.microsoft.com/office/excel/2006/main">
          <x14:cfRule type="dataBar" id="{42545EEF-C4C7-4784-9B87-1F64031C8355}">
            <x14:dataBar minLength="0" maxLength="100" gradient="0">
              <x14:cfvo type="num">
                <xm:f>0</xm:f>
              </x14:cfvo>
              <x14:cfvo type="num">
                <xm:f>70</xm:f>
              </x14:cfvo>
              <x14:negativeFillColor rgb="FFFF0000"/>
              <x14:axisColor rgb="FF000000"/>
            </x14:dataBar>
          </x14:cfRule>
          <xm:sqref>C10:J12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zoomScale="130" zoomScaleNormal="130" workbookViewId="0">
      <selection activeCell="B3" sqref="B3"/>
    </sheetView>
  </sheetViews>
  <sheetFormatPr defaultRowHeight="14.4" x14ac:dyDescent="0.3"/>
  <cols>
    <col min="1" max="1" width="29.21875" customWidth="1"/>
    <col min="2" max="2" width="18.44140625" bestFit="1" customWidth="1"/>
    <col min="3" max="3" width="13.109375" customWidth="1"/>
    <col min="4" max="4" width="12.77734375" bestFit="1" customWidth="1"/>
  </cols>
  <sheetData>
    <row r="1" spans="1:6" ht="18" x14ac:dyDescent="0.35">
      <c r="A1" s="27" t="s">
        <v>55</v>
      </c>
      <c r="B1" s="39" t="s">
        <v>76</v>
      </c>
      <c r="C1" s="11"/>
      <c r="D1" s="11"/>
      <c r="E1" s="11"/>
      <c r="F1" s="11"/>
    </row>
    <row r="2" spans="1:6" ht="15" customHeight="1" x14ac:dyDescent="0.3">
      <c r="A2" s="11"/>
      <c r="B2" s="11"/>
      <c r="C2" s="11"/>
      <c r="D2" s="11"/>
      <c r="E2" s="11"/>
      <c r="F2" s="11"/>
    </row>
    <row r="3" spans="1:6" x14ac:dyDescent="0.3">
      <c r="A3" s="1" t="s">
        <v>56</v>
      </c>
      <c r="B3" s="56">
        <v>200</v>
      </c>
      <c r="C3" s="11"/>
      <c r="D3" s="11"/>
      <c r="E3" s="11"/>
      <c r="F3" s="10"/>
    </row>
    <row r="4" spans="1:6" x14ac:dyDescent="0.3">
      <c r="A4" s="28"/>
      <c r="B4" s="28"/>
      <c r="C4" s="11"/>
      <c r="D4" s="11"/>
      <c r="E4" s="11"/>
      <c r="F4" s="9"/>
    </row>
    <row r="5" spans="1:6" x14ac:dyDescent="0.3">
      <c r="A5" s="1" t="s">
        <v>57</v>
      </c>
      <c r="B5" s="26">
        <v>0</v>
      </c>
      <c r="C5" s="11"/>
      <c r="D5" s="11"/>
      <c r="E5" s="11"/>
      <c r="F5" s="11"/>
    </row>
    <row r="6" spans="1:6" x14ac:dyDescent="0.3">
      <c r="A6" s="1" t="s">
        <v>58</v>
      </c>
      <c r="B6" s="26">
        <v>1</v>
      </c>
      <c r="C6" s="11"/>
      <c r="D6" s="11"/>
      <c r="E6" s="11"/>
      <c r="F6" s="11"/>
    </row>
    <row r="7" spans="1:6" ht="15" thickBot="1" x14ac:dyDescent="0.35">
      <c r="A7" s="28"/>
      <c r="B7" s="28"/>
      <c r="C7" s="11"/>
      <c r="D7" s="11"/>
      <c r="E7" s="11"/>
      <c r="F7" s="11"/>
    </row>
    <row r="8" spans="1:6" x14ac:dyDescent="0.3">
      <c r="A8" s="40" t="s">
        <v>59</v>
      </c>
      <c r="B8" s="41"/>
      <c r="C8" s="41"/>
      <c r="D8" s="41"/>
      <c r="E8" s="42"/>
      <c r="F8" s="11"/>
    </row>
    <row r="9" spans="1:6" x14ac:dyDescent="0.3">
      <c r="A9" s="43"/>
      <c r="B9" s="97" t="s">
        <v>60</v>
      </c>
      <c r="C9" s="98"/>
      <c r="D9" s="98"/>
      <c r="E9" s="99"/>
      <c r="F9" s="11"/>
    </row>
    <row r="10" spans="1:6" x14ac:dyDescent="0.3">
      <c r="A10" s="44" t="s">
        <v>61</v>
      </c>
      <c r="B10" s="15" t="s">
        <v>62</v>
      </c>
      <c r="C10" s="15" t="s">
        <v>63</v>
      </c>
      <c r="D10" s="2" t="s">
        <v>64</v>
      </c>
      <c r="E10" s="45"/>
      <c r="F10" s="11"/>
    </row>
    <row r="11" spans="1:6" x14ac:dyDescent="0.3">
      <c r="A11" s="46" t="s">
        <v>65</v>
      </c>
      <c r="B11" s="57">
        <v>1</v>
      </c>
      <c r="C11" s="57">
        <v>1</v>
      </c>
      <c r="D11" s="57"/>
      <c r="E11" s="47"/>
      <c r="F11" s="11"/>
    </row>
    <row r="12" spans="1:6" x14ac:dyDescent="0.3">
      <c r="A12" s="46" t="s">
        <v>66</v>
      </c>
      <c r="B12" s="57">
        <v>50</v>
      </c>
      <c r="C12" s="57">
        <v>50</v>
      </c>
      <c r="D12" s="57"/>
      <c r="E12" s="47"/>
      <c r="F12" s="11"/>
    </row>
    <row r="13" spans="1:6" ht="15" thickBot="1" x14ac:dyDescent="0.35">
      <c r="A13" s="48" t="s">
        <v>67</v>
      </c>
      <c r="B13" s="49">
        <f>B11*$B$5</f>
        <v>0</v>
      </c>
      <c r="C13" s="49">
        <f t="shared" ref="C13:D13" si="0">C11*$B$5</f>
        <v>0</v>
      </c>
      <c r="D13" s="49">
        <f t="shared" si="0"/>
        <v>0</v>
      </c>
      <c r="E13" s="50"/>
      <c r="F13" s="11"/>
    </row>
    <row r="14" spans="1:6" x14ac:dyDescent="0.3">
      <c r="A14" s="28"/>
      <c r="B14" s="28"/>
      <c r="C14" s="28"/>
      <c r="D14" s="28"/>
      <c r="E14" s="28"/>
      <c r="F14" s="11"/>
    </row>
    <row r="15" spans="1:6" ht="15" thickBot="1" x14ac:dyDescent="0.35">
      <c r="A15" s="11"/>
      <c r="B15" s="11"/>
      <c r="C15" s="11"/>
      <c r="D15" s="11"/>
      <c r="E15" s="11"/>
      <c r="F15" s="11"/>
    </row>
    <row r="16" spans="1:6" x14ac:dyDescent="0.3">
      <c r="A16" s="40" t="s">
        <v>68</v>
      </c>
      <c r="B16" s="42"/>
      <c r="C16" s="11"/>
      <c r="D16" s="11"/>
      <c r="E16" s="11"/>
      <c r="F16" s="11"/>
    </row>
    <row r="17" spans="1:2" ht="28.8" x14ac:dyDescent="0.3">
      <c r="A17" s="51" t="s">
        <v>69</v>
      </c>
      <c r="B17" s="52" t="s">
        <v>70</v>
      </c>
    </row>
    <row r="18" spans="1:2" x14ac:dyDescent="0.3">
      <c r="A18" s="53" t="s">
        <v>71</v>
      </c>
      <c r="B18" s="58"/>
    </row>
    <row r="19" spans="1:2" x14ac:dyDescent="0.3">
      <c r="A19" s="53" t="s">
        <v>72</v>
      </c>
      <c r="B19" s="58"/>
    </row>
    <row r="20" spans="1:2" x14ac:dyDescent="0.3">
      <c r="A20" s="53" t="s">
        <v>73</v>
      </c>
      <c r="B20" s="58"/>
    </row>
    <row r="21" spans="1:2" x14ac:dyDescent="0.3">
      <c r="A21" s="53" t="s">
        <v>74</v>
      </c>
      <c r="B21" s="58"/>
    </row>
    <row r="22" spans="1:2" ht="15" thickBot="1" x14ac:dyDescent="0.35">
      <c r="A22" s="54" t="s">
        <v>75</v>
      </c>
      <c r="B22" s="55">
        <f>SUM(B18:B21)</f>
        <v>0</v>
      </c>
    </row>
    <row r="28" spans="1:2" s="11" customFormat="1" x14ac:dyDescent="0.3"/>
    <row r="29" spans="1:2" s="11" customFormat="1" x14ac:dyDescent="0.3"/>
  </sheetData>
  <sheetProtection algorithmName="SHA-512" hashValue="4mQxVOF4ikAK8o6E3vtkyYy/E0vQsUAnPpYqpjsZpyfj/AYz00uGqV6RU9tv1YthHZDMHcsOvlJk1WNKudRQQw==" saltValue="mRQKK4lQ2UwnGqo8WljIDA==" spinCount="100000" sheet="1" objects="1" scenarios="1"/>
  <mergeCells count="1">
    <mergeCell ref="B9:E9"/>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4586622BC306448732B4398046E903" ma:contentTypeVersion="13" ma:contentTypeDescription="Create a new document." ma:contentTypeScope="" ma:versionID="6d0f4f59e9583ee2409e008e7b0a50bf">
  <xsd:schema xmlns:xsd="http://www.w3.org/2001/XMLSchema" xmlns:xs="http://www.w3.org/2001/XMLSchema" xmlns:p="http://schemas.microsoft.com/office/2006/metadata/properties" xmlns:ns1="http://schemas.microsoft.com/sharepoint/v3" xmlns:ns2="1ca5f4d9-a45f-4b75-840e-130f174bb7da" xmlns:ns3="d75cc3ea-6d34-48b9-955f-209672471296" targetNamespace="http://schemas.microsoft.com/office/2006/metadata/properties" ma:root="true" ma:fieldsID="7723bc5e360aa608c044888478d42685" ns1:_="" ns2:_="" ns3:_="">
    <xsd:import namespace="http://schemas.microsoft.com/sharepoint/v3"/>
    <xsd:import namespace="1ca5f4d9-a45f-4b75-840e-130f174bb7da"/>
    <xsd:import namespace="d75cc3ea-6d34-48b9-955f-20967247129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a5f4d9-a45f-4b75-840e-130f174bb7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2870f7a-ebce-4420-99c3-1cd72abed0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5cc3ea-6d34-48b9-955f-20967247129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4c2949c-22a8-4d1d-9a8c-b3c5bd09e7e6}" ma:internalName="TaxCatchAll" ma:showField="CatchAllData" ma:web="d75cc3ea-6d34-48b9-955f-209672471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75cc3ea-6d34-48b9-955f-209672471296" xsi:nil="true"/>
    <_ip_UnifiedCompliancePolicyProperties xmlns="http://schemas.microsoft.com/sharepoint/v3" xsi:nil="true"/>
    <lcf76f155ced4ddcb4097134ff3c332f xmlns="1ca5f4d9-a45f-4b75-840e-130f174bb7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9BE654-AE8D-468F-9962-5D5161C35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a5f4d9-a45f-4b75-840e-130f174bb7da"/>
    <ds:schemaRef ds:uri="d75cc3ea-6d34-48b9-955f-209672471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2D43F0-57E5-4152-8FC8-59267BA8DE9B}">
  <ds:schemaRefs>
    <ds:schemaRef ds:uri="http://schemas.microsoft.com/office/2006/metadata/properties"/>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http://schemas.microsoft.com/sharepoint/v3"/>
    <ds:schemaRef ds:uri="1ca5f4d9-a45f-4b75-840e-130f174bb7da"/>
    <ds:schemaRef ds:uri="http://schemas.microsoft.com/office/infopath/2007/PartnerControls"/>
    <ds:schemaRef ds:uri="d75cc3ea-6d34-48b9-955f-209672471296"/>
    <ds:schemaRef ds:uri="http://purl.org/dc/dcmitype/"/>
  </ds:schemaRefs>
</ds:datastoreItem>
</file>

<file path=customXml/itemProps3.xml><?xml version="1.0" encoding="utf-8"?>
<ds:datastoreItem xmlns:ds="http://schemas.openxmlformats.org/officeDocument/2006/customXml" ds:itemID="{FCFC25B5-7DAD-4DD9-ACFF-AA1F02CA57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Caseload Calculator</vt:lpstr>
      <vt:lpstr>Assumptions</vt:lpstr>
      <vt:lpstr>'Caseload Calculator'!Print_Area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Sampson</dc:creator>
  <cp:keywords/>
  <dc:description/>
  <cp:lastModifiedBy>Robinson,Bryce R</cp:lastModifiedBy>
  <cp:revision/>
  <dcterms:created xsi:type="dcterms:W3CDTF">2013-06-12T22:23:09Z</dcterms:created>
  <dcterms:modified xsi:type="dcterms:W3CDTF">2025-11-24T14:43:12Z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0x01010400F43848A8059B3F4EAA10CE9C3CC31947</vt:lpwstr>
  </property>
  <property fmtid="{D5CDD505-2E9C-101B-9397-08002B2CF9AE}" pid="3" name="MediaServiceImageTags">
    <vt:lpwstr/>
  </property>
  <property fmtid="{D5CDD505-2E9C-101B-9397-08002B2CF9AE}" pid="4" name="_ApprovalAssignedTo">
    <vt:lpwstr/>
  </property>
  <property fmtid="{D5CDD505-2E9C-101B-9397-08002B2CF9AE}" pid="5" name="_ApprovalStatus">
    <vt:i4>0</vt:i4>
  </property>
  <property fmtid="{D5CDD505-2E9C-101B-9397-08002B2CF9AE}" pid="6" name="_ApprovalRespondedBy">
    <vt:lpwstr/>
  </property>
  <property fmtid="{D5CDD505-2E9C-101B-9397-08002B2CF9AE}" pid="7" name="Task Priority">
    <vt:lpwstr>3 - Normal</vt:lpwstr>
  </property>
  <property fmtid="{D5CDD505-2E9C-101B-9397-08002B2CF9AE}" pid="8" name="Major Project">
    <vt:lpwstr>20</vt:lpwstr>
  </property>
  <property fmtid="{D5CDD505-2E9C-101B-9397-08002B2CF9AE}" pid="9" name="TaskStatus">
    <vt:lpwstr>4 - Mgmt Review</vt:lpwstr>
  </property>
  <property fmtid="{D5CDD505-2E9C-101B-9397-08002B2CF9AE}" pid="10" name="AssignedTo">
    <vt:lpwstr>26</vt:lpwstr>
  </property>
  <property fmtid="{D5CDD505-2E9C-101B-9397-08002B2CF9AE}" pid="11" name="Task Type">
    <vt:lpwstr>WD Letter</vt:lpwstr>
  </property>
  <property fmtid="{D5CDD505-2E9C-101B-9397-08002B2CF9AE}" pid="12" name="Team">
    <vt:lpwstr>QI</vt:lpwstr>
  </property>
  <property fmtid="{D5CDD505-2E9C-101B-9397-08002B2CF9AE}" pid="13" name="Approvals">
    <vt:lpwstr>Wilson,Allison P APPROVED WITH CHANGES AS MARKED Monday, November 10, 2025</vt:lpwstr>
  </property>
  <property fmtid="{D5CDD505-2E9C-101B-9397-08002B2CF9AE}" pid="14" name="Document Link">
    <vt:lpwstr/>
  </property>
  <property fmtid="{D5CDD505-2E9C-101B-9397-08002B2CF9AE}" pid="15" name="_docset_NoMedatataSyncRequired">
    <vt:lpwstr>False</vt:lpwstr>
  </property>
</Properties>
</file>