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WD &amp; AEL Letters-TABs-Guides\WD Letters\2023 wdletters\25-22, ch 1\"/>
    </mc:Choice>
  </mc:AlternateContent>
  <xr:revisionPtr revIDLastSave="0" documentId="13_ncr:1_{F8F2764F-F620-4CB2-88C9-C694875802B3}" xr6:coauthVersionLast="47" xr6:coauthVersionMax="47" xr10:uidLastSave="{00000000-0000-0000-0000-000000000000}"/>
  <bookViews>
    <workbookView xWindow="3375" yWindow="390" windowWidth="25425" windowHeight="10380" xr2:uid="{00000000-000D-0000-FFFF-FFFF00000000}"/>
  </bookViews>
  <sheets>
    <sheet name="Instructions" sheetId="1" r:id="rId1"/>
    <sheet name="Examples &amp; Definitions" sheetId="2" r:id="rId2"/>
    <sheet name="TRS Staffing" sheetId="3" r:id="rId3"/>
    <sheet name="Annual Expenditure Plan" sheetId="4" r:id="rId4"/>
    <sheet name="Quarterly Data" sheetId="5" r:id="rId5"/>
    <sheet name="Quarterly Narrative" sheetId="6" r:id="rId6"/>
    <sheet name="Hidden-TWC_Staff" sheetId="7" state="hidden" r:id="rId7"/>
    <sheet name="Drop-Down_Pick_Lists" sheetId="8" state="hidden" r:id="rId8"/>
    <sheet name="YTD Summary" sheetId="9" r:id="rId9"/>
    <sheet name="WD Letter Revisions" sheetId="10" r:id="rId10"/>
  </sheets>
  <definedNames>
    <definedName name="Evaluation_Assessment_Tools" localSheetId="3">'Annual Expenditure Plan'!$A$42:$B$48</definedName>
    <definedName name="Evaluation_Assessment_Tools">'Quarterly Data'!$A$76:$B$77</definedName>
    <definedName name="_xlnm.Print_Area" localSheetId="4">'Quarterly Data'!$A$3:$M$62</definedName>
    <definedName name="_xlnm.Print_Titles" localSheetId="3">'Annual Expenditure Plan'!$1:$2</definedName>
    <definedName name="_xlnm.Print_Titles" localSheetId="4">'Quarterly Data'!$1:$2</definedName>
    <definedName name="_xlnm.Print_Titles" localSheetId="5">'Quarterly Narrative'!$1:$2</definedName>
    <definedName name="Select_Evaluation_Assessment_Tools" localSheetId="3">'Annual Expenditure Plan'!$A$42:$A$48</definedName>
    <definedName name="Select_Evaluation_Assessment_Tools">'Quarterly Data'!$A$76:$A$77</definedName>
    <definedName name="Select_tool" localSheetId="3">'Annual Expenditure Plan'!$A$42:$A$48</definedName>
    <definedName name="Select_tool">'Quarterly Data'!$A$76:$A$77</definedName>
    <definedName name="TitleEvalExp..F51">'Quarterly Data'!$A$46</definedName>
    <definedName name="TitleEvalTools..M51">'Quarterly Data'!$H$46</definedName>
    <definedName name="TitleOtherExp..F67">'Quarterly Data'!$A$62</definedName>
    <definedName name="TitleOtherProv..M65">'Quarterly Data'!$H$62</definedName>
    <definedName name="TitlePDExp..F18">'Quarterly Data'!$A$13</definedName>
    <definedName name="TitlePDFin..M18">'Quarterly Data'!$H$13</definedName>
    <definedName name="TitlePDTrained..M26">'Quarterly Data'!$H$20</definedName>
    <definedName name="TitleQ1..E11">'Quarterly Narrative'!$A$4</definedName>
    <definedName name="TitleQ2..E21">'Quarterly Narrative'!$A$14</definedName>
    <definedName name="TitleQ2..E31">'Quarterly Narrative'!$A$24</definedName>
    <definedName name="TitleQ4..E41">'Quarterly Narrative'!$A$34</definedName>
    <definedName name="TitleQExpansion..M8">'Quarterly Data'!$H$5</definedName>
    <definedName name="TitleQInf..F10">'Quarterly Data'!$A$5</definedName>
    <definedName name="TitleRisingExp..F35">'Quarterly Data'!$A$29</definedName>
    <definedName name="TitleRisingStaff..M35">'Quarterly Data'!$H$29</definedName>
    <definedName name="TitleSupExp..F43">'Quarterly Data'!$A$38</definedName>
    <definedName name="TitleSupExp..F59">'Quarterly Data'!$A$54</definedName>
    <definedName name="TitleSupNew..M43">'Quarterly Data'!$H$38</definedName>
    <definedName name="TitleSupNew..M59">'Quarterly Data'!$H$54</definedName>
    <definedName name="TitleTotal..E74">'Quarterly Data'!$A$72</definedName>
    <definedName name="TitleYTDExpByBoard..G20">'YTD Summary'!$A$15</definedName>
    <definedName name="TitleYTDExpenditures..I12">'YTD Summary'!$A$4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9" l="1"/>
  <c r="A18" i="9"/>
  <c r="A2" i="9"/>
  <c r="A1" i="9"/>
  <c r="Q26" i="7"/>
  <c r="A5" i="7"/>
  <c r="A33" i="6"/>
  <c r="A23" i="6"/>
  <c r="A13" i="6"/>
  <c r="A2" i="6"/>
  <c r="A1" i="6"/>
  <c r="L66" i="5"/>
  <c r="K66" i="5"/>
  <c r="L62" i="5"/>
  <c r="K62" i="5"/>
  <c r="L54" i="5"/>
  <c r="K54" i="5"/>
  <c r="L46" i="5"/>
  <c r="K46" i="5"/>
  <c r="L38" i="5"/>
  <c r="K38" i="5"/>
  <c r="L29" i="5"/>
  <c r="K29" i="5"/>
  <c r="L20" i="5"/>
  <c r="K20" i="5"/>
  <c r="L13" i="5"/>
  <c r="K13" i="5"/>
  <c r="L5" i="5"/>
  <c r="K5" i="5"/>
  <c r="A2" i="5"/>
  <c r="A1" i="5"/>
  <c r="A2" i="4"/>
  <c r="A1" i="4"/>
  <c r="A2" i="3"/>
  <c r="A1" i="3"/>
  <c r="E76" i="5"/>
  <c r="E19" i="9" s="1"/>
  <c r="D76" i="5"/>
  <c r="E18" i="9" s="1"/>
  <c r="C76" i="5"/>
  <c r="E17" i="9" s="1"/>
  <c r="B76" i="5"/>
  <c r="E16" i="9" s="1"/>
  <c r="E20" i="9" s="1"/>
  <c r="D13" i="7" s="1"/>
  <c r="E75" i="5"/>
  <c r="D19" i="9" s="1"/>
  <c r="D75" i="5"/>
  <c r="D18" i="9" s="1"/>
  <c r="C75" i="5"/>
  <c r="D17" i="9" s="1"/>
  <c r="B75" i="5"/>
  <c r="D16" i="9" s="1"/>
  <c r="E74" i="5"/>
  <c r="C19" i="9" s="1"/>
  <c r="D74" i="5"/>
  <c r="C18" i="9" s="1"/>
  <c r="C74" i="5"/>
  <c r="C17" i="9" s="1"/>
  <c r="B74" i="5"/>
  <c r="C16" i="9" s="1"/>
  <c r="C20" i="9" s="1"/>
  <c r="B13" i="7" s="1"/>
  <c r="E73" i="5"/>
  <c r="B19" i="9" s="1"/>
  <c r="F19" i="9" s="1"/>
  <c r="D73" i="5"/>
  <c r="B18" i="9" s="1"/>
  <c r="C73" i="5"/>
  <c r="B17" i="9" s="1"/>
  <c r="B73" i="5"/>
  <c r="B16" i="9" s="1"/>
  <c r="D72" i="5"/>
  <c r="M70" i="5"/>
  <c r="R26" i="7" s="1"/>
  <c r="M69" i="5"/>
  <c r="M68" i="5"/>
  <c r="P26" i="7" s="1"/>
  <c r="M67" i="5"/>
  <c r="O26" i="7" s="1"/>
  <c r="F67" i="5"/>
  <c r="F66" i="5"/>
  <c r="E11" i="9" s="1"/>
  <c r="F65" i="5"/>
  <c r="D11" i="9" s="1"/>
  <c r="M64" i="5"/>
  <c r="N26" i="7" s="1"/>
  <c r="F64" i="5"/>
  <c r="C11" i="9" s="1"/>
  <c r="M63" i="5"/>
  <c r="M65" i="5" s="1"/>
  <c r="F63" i="5"/>
  <c r="B11" i="9" s="1"/>
  <c r="F11" i="9" s="1"/>
  <c r="E62" i="5"/>
  <c r="F58" i="5"/>
  <c r="E10" i="9" s="1"/>
  <c r="F57" i="5"/>
  <c r="D10" i="9" s="1"/>
  <c r="M56" i="5"/>
  <c r="L26" i="7" s="1"/>
  <c r="F56" i="5"/>
  <c r="C10" i="9" s="1"/>
  <c r="M55" i="5"/>
  <c r="K26" i="7" s="1"/>
  <c r="F55" i="5"/>
  <c r="B10" i="9" s="1"/>
  <c r="F10" i="9" s="1"/>
  <c r="M50" i="5"/>
  <c r="F50" i="5"/>
  <c r="E9" i="9" s="1"/>
  <c r="M49" i="5"/>
  <c r="F49" i="5"/>
  <c r="D9" i="9" s="1"/>
  <c r="M48" i="5"/>
  <c r="F48" i="5"/>
  <c r="C9" i="9" s="1"/>
  <c r="M47" i="5"/>
  <c r="M51" i="5" s="1"/>
  <c r="J26" i="7" s="1"/>
  <c r="F47" i="5"/>
  <c r="B9" i="9" s="1"/>
  <c r="M42" i="5"/>
  <c r="F42" i="5"/>
  <c r="E8" i="9" s="1"/>
  <c r="M41" i="5"/>
  <c r="F41" i="5"/>
  <c r="D8" i="9" s="1"/>
  <c r="M40" i="5"/>
  <c r="I26" i="7" s="1"/>
  <c r="F40" i="5"/>
  <c r="C8" i="9" s="1"/>
  <c r="M39" i="5"/>
  <c r="H26" i="7" s="1"/>
  <c r="F39" i="5"/>
  <c r="F43" i="5" s="1"/>
  <c r="E38" i="5"/>
  <c r="F33" i="5"/>
  <c r="E7" i="9" s="1"/>
  <c r="F32" i="5"/>
  <c r="D7" i="9" s="1"/>
  <c r="F31" i="5"/>
  <c r="C7" i="9" s="1"/>
  <c r="F30" i="5"/>
  <c r="B7" i="9" s="1"/>
  <c r="D29" i="5"/>
  <c r="M25" i="5"/>
  <c r="M24" i="5"/>
  <c r="M23" i="5"/>
  <c r="M22" i="5"/>
  <c r="M21" i="5"/>
  <c r="M26" i="5" s="1"/>
  <c r="G26" i="7" s="1"/>
  <c r="M17" i="5"/>
  <c r="F26" i="7" s="1"/>
  <c r="F17" i="5"/>
  <c r="E6" i="9" s="1"/>
  <c r="M16" i="5"/>
  <c r="E26" i="7" s="1"/>
  <c r="F16" i="5"/>
  <c r="D6" i="9" s="1"/>
  <c r="M15" i="5"/>
  <c r="D26" i="7" s="1"/>
  <c r="F15" i="5"/>
  <c r="C6" i="9" s="1"/>
  <c r="M14" i="5"/>
  <c r="C26" i="7" s="1"/>
  <c r="F14" i="5"/>
  <c r="B6" i="9" s="1"/>
  <c r="F9" i="5"/>
  <c r="E5" i="9" s="1"/>
  <c r="F8" i="5"/>
  <c r="D5" i="9" s="1"/>
  <c r="D12" i="9" s="1"/>
  <c r="M7" i="5"/>
  <c r="B26" i="7" s="1"/>
  <c r="F7" i="5"/>
  <c r="C5" i="9" s="1"/>
  <c r="M6" i="5"/>
  <c r="A26" i="7" s="1"/>
  <c r="F6" i="5"/>
  <c r="F10" i="5" s="1"/>
  <c r="D5" i="5"/>
  <c r="B53" i="4"/>
  <c r="B29" i="4" s="1"/>
  <c r="H8" i="9" s="1"/>
  <c r="B22" i="4"/>
  <c r="H7" i="9" s="1"/>
  <c r="B26" i="3"/>
  <c r="F18" i="3"/>
  <c r="E18" i="3"/>
  <c r="I30" i="5" s="1"/>
  <c r="D18" i="3"/>
  <c r="J33" i="5" s="1"/>
  <c r="B21" i="7" s="1"/>
  <c r="B24" i="1"/>
  <c r="I20" i="5" s="1"/>
  <c r="B23" i="1"/>
  <c r="B54" i="5" s="1"/>
  <c r="B22" i="1"/>
  <c r="A74" i="5" s="1"/>
  <c r="M9" i="7" l="1"/>
  <c r="F9" i="9"/>
  <c r="K9" i="7"/>
  <c r="M30" i="5"/>
  <c r="C12" i="9"/>
  <c r="F7" i="9"/>
  <c r="B20" i="9"/>
  <c r="A13" i="7" s="1"/>
  <c r="F16" i="9"/>
  <c r="D20" i="9"/>
  <c r="C13" i="7" s="1"/>
  <c r="E12" i="9"/>
  <c r="F17" i="9"/>
  <c r="F6" i="9"/>
  <c r="F18" i="9"/>
  <c r="B36" i="4"/>
  <c r="H9" i="9" s="1"/>
  <c r="B13" i="5"/>
  <c r="F34" i="5"/>
  <c r="M43" i="5"/>
  <c r="C54" i="5"/>
  <c r="M57" i="5"/>
  <c r="B77" i="5"/>
  <c r="J30" i="5"/>
  <c r="A32" i="5"/>
  <c r="K33" i="5"/>
  <c r="C21" i="7" s="1"/>
  <c r="A41" i="5"/>
  <c r="A49" i="5"/>
  <c r="A57" i="5"/>
  <c r="A65" i="5"/>
  <c r="A75" i="5"/>
  <c r="B8" i="9"/>
  <c r="F8" i="9" s="1"/>
  <c r="B43" i="4"/>
  <c r="H10" i="9" s="1"/>
  <c r="C13" i="5"/>
  <c r="B46" i="5"/>
  <c r="D54" i="5"/>
  <c r="C77" i="5"/>
  <c r="K30" i="5"/>
  <c r="I32" i="5"/>
  <c r="L33" i="5"/>
  <c r="D21" i="7" s="1"/>
  <c r="A42" i="5"/>
  <c r="A50" i="5"/>
  <c r="A58" i="5"/>
  <c r="A66" i="5"/>
  <c r="A76" i="5"/>
  <c r="M26" i="7"/>
  <c r="B5" i="9"/>
  <c r="A17" i="9"/>
  <c r="B50" i="4"/>
  <c r="H11" i="9" s="1"/>
  <c r="D13" i="5"/>
  <c r="C46" i="5"/>
  <c r="E54" i="5"/>
  <c r="F59" i="5"/>
  <c r="D77" i="5"/>
  <c r="A6" i="5"/>
  <c r="A14" i="5"/>
  <c r="I29" i="5"/>
  <c r="L30" i="5"/>
  <c r="J32" i="5"/>
  <c r="B17" i="7" s="1"/>
  <c r="I38" i="5"/>
  <c r="I46" i="5"/>
  <c r="I54" i="5"/>
  <c r="I62" i="5"/>
  <c r="I66" i="5"/>
  <c r="B38" i="5"/>
  <c r="D46" i="5"/>
  <c r="B62" i="5"/>
  <c r="M71" i="5"/>
  <c r="E77" i="5"/>
  <c r="A7" i="5"/>
  <c r="A15" i="5"/>
  <c r="J29" i="5"/>
  <c r="A31" i="5"/>
  <c r="K32" i="5"/>
  <c r="C17" i="7" s="1"/>
  <c r="J38" i="5"/>
  <c r="J46" i="5"/>
  <c r="J54" i="5"/>
  <c r="J62" i="5"/>
  <c r="J66" i="5"/>
  <c r="E13" i="5"/>
  <c r="B8" i="4"/>
  <c r="H5" i="9" s="1"/>
  <c r="B5" i="5"/>
  <c r="F18" i="5"/>
  <c r="B29" i="5"/>
  <c r="C38" i="5"/>
  <c r="E46" i="5"/>
  <c r="C62" i="5"/>
  <c r="B72" i="5"/>
  <c r="A8" i="5"/>
  <c r="A16" i="5"/>
  <c r="I31" i="5"/>
  <c r="L32" i="5"/>
  <c r="D17" i="7" s="1"/>
  <c r="A3" i="6"/>
  <c r="F13" i="7"/>
  <c r="A16" i="9"/>
  <c r="B15" i="4"/>
  <c r="H6" i="9" s="1"/>
  <c r="C5" i="5"/>
  <c r="M8" i="5"/>
  <c r="M18" i="5"/>
  <c r="C29" i="5"/>
  <c r="D38" i="5"/>
  <c r="F51" i="5"/>
  <c r="D62" i="5"/>
  <c r="C72" i="5"/>
  <c r="A9" i="5"/>
  <c r="A17" i="5"/>
  <c r="J31" i="5"/>
  <c r="A33" i="5"/>
  <c r="I5" i="5"/>
  <c r="I13" i="5"/>
  <c r="A30" i="5"/>
  <c r="K31" i="5"/>
  <c r="I33" i="5"/>
  <c r="A39" i="5"/>
  <c r="A47" i="5"/>
  <c r="A55" i="5"/>
  <c r="A63" i="5"/>
  <c r="A73" i="5"/>
  <c r="E5" i="5"/>
  <c r="E29" i="5"/>
  <c r="E72" i="5"/>
  <c r="J5" i="5"/>
  <c r="J13" i="5"/>
  <c r="J20" i="5"/>
  <c r="L31" i="5"/>
  <c r="A40" i="5"/>
  <c r="A48" i="5"/>
  <c r="A56" i="5"/>
  <c r="A64" i="5"/>
  <c r="F5" i="9" l="1"/>
  <c r="B12" i="9"/>
  <c r="A17" i="7"/>
  <c r="M32" i="5"/>
  <c r="C9" i="7"/>
  <c r="E9" i="7"/>
  <c r="M31" i="5"/>
  <c r="M34" i="5" s="1"/>
  <c r="I9" i="7"/>
  <c r="M33" i="5"/>
  <c r="A21" i="7"/>
  <c r="H12" i="9"/>
  <c r="F20" i="9"/>
  <c r="G9" i="7"/>
  <c r="G18" i="9" l="1"/>
  <c r="G17" i="9"/>
  <c r="E13" i="7"/>
  <c r="H13" i="7" s="1"/>
  <c r="G16" i="9"/>
  <c r="G20" i="9" s="1"/>
  <c r="G19" i="9"/>
  <c r="M35" i="5"/>
  <c r="F12" i="9"/>
  <c r="A9" i="7"/>
  <c r="G11" i="9" l="1"/>
  <c r="G10" i="9"/>
  <c r="G7" i="9"/>
  <c r="G6" i="9"/>
  <c r="G8" i="9"/>
  <c r="G9" i="9"/>
  <c r="G5" i="9"/>
  <c r="F9" i="7" l="1"/>
  <c r="I7" i="9"/>
  <c r="L9" i="7"/>
  <c r="I10" i="9"/>
  <c r="G12" i="9"/>
  <c r="B9" i="7"/>
  <c r="I5" i="9"/>
  <c r="I12" i="9" s="1"/>
  <c r="J9" i="7"/>
  <c r="I9" i="9"/>
  <c r="H9" i="7"/>
  <c r="I8" i="9"/>
  <c r="D9" i="7"/>
  <c r="I6" i="9"/>
  <c r="N9" i="7"/>
  <c r="I11" i="9"/>
</calcChain>
</file>

<file path=xl/sharedStrings.xml><?xml version="1.0" encoding="utf-8"?>
<sst xmlns="http://schemas.openxmlformats.org/spreadsheetml/2006/main" count="500" uniqueCount="345">
  <si>
    <t>INSTRUCTIONS</t>
  </si>
  <si>
    <t>Local Workforce Development Board (Board) Child Care Quality Expenditure &amp; Activity Report</t>
  </si>
  <si>
    <t>Background</t>
  </si>
  <si>
    <t>CCDF federal regulation §98.53(f) requires states to annually prepare and submit a quality progress and expenditure report (QPR). The purpose of the annual QPR is to show Texas’ progress on improving the quality of child care programs and services for children. The QPR is organized according to 10 allowable activities for the use of quality funds. The Texas Workforce Commission (TWC) is required to submit the QPR (ACF-218) by December 31 of each year. The report must include estimates of both state and local quality-related expenditures that occurred during the federal fiscal year.</t>
  </si>
  <si>
    <t>References</t>
  </si>
  <si>
    <t>45 CFR §98.53</t>
  </si>
  <si>
    <t>WD Letter 25-22, Change 1</t>
  </si>
  <si>
    <t>Annual Steps</t>
  </si>
  <si>
    <t>Save As</t>
  </si>
  <si>
    <r>
      <t xml:space="preserve">Beginning with each new fiscal year, save the report as a new file, as follows:
</t>
    </r>
    <r>
      <rPr>
        <b/>
        <sz val="12"/>
        <color rgb="FF000000"/>
        <rFont val="Calibri"/>
        <family val="2"/>
      </rPr>
      <t>"FFY [YYYY] Board CCQ Report - [Board Name]"</t>
    </r>
    <r>
      <rPr>
        <b/>
        <sz val="12"/>
        <color rgb="FF000000"/>
        <rFont val="Calibri"/>
        <family val="2"/>
      </rPr>
      <t xml:space="preserve">
</t>
    </r>
    <r>
      <rPr>
        <b/>
        <sz val="12"/>
        <color rgb="FF000000"/>
        <rFont val="Calibri"/>
        <family val="2"/>
      </rPr>
      <t xml:space="preserve">
</t>
    </r>
    <r>
      <rPr>
        <sz val="12"/>
        <color rgb="FF000000"/>
        <rFont val="Calibri"/>
        <family val="2"/>
      </rPr>
      <t xml:space="preserve">Clear all data from the previous fiscal year's report, as applicable. </t>
    </r>
  </si>
  <si>
    <t xml:space="preserve">Select Board (populates headers throughout) </t>
  </si>
  <si>
    <t>Board (Select on Instructions tab)</t>
  </si>
  <si>
    <t>Enter fiscal year [YYYY]</t>
  </si>
  <si>
    <t>Step 1: Complete the TRS Staffing tab</t>
  </si>
  <si>
    <t>How often?</t>
  </si>
  <si>
    <t xml:space="preserve">Annually </t>
  </si>
  <si>
    <t>When is it due?</t>
  </si>
  <si>
    <t>Within 30 calendar days of the Board's Child Care Quality (CCQ) grant award</t>
  </si>
  <si>
    <t>What data do I enter?</t>
  </si>
  <si>
    <t>Enter the Board's Texas Rising Star staffing information, including positions budgeted for and filled by Texas Rising Star mentors, assessors, and/or other roles (full-time equivalent (FTE)).
Information must include hire date, current job title/role, percentage of FTE job duties for that role, employed by information, email contact information, and termination date, as applicable.
For employed by information, denote whether the staff member is employed by the Board or the Board's child care contractor, self-employed (hourly), or self-employed (paid per assessment).</t>
  </si>
  <si>
    <t>Step 2: Complete the Annual Expenditure Plan tab</t>
  </si>
  <si>
    <t>Within 30 calendar days of the Board's CCQ grant award</t>
  </si>
  <si>
    <t>Enter CCQ activities and expenditures planned to occur during the federal fiscal year (October 1 - September 30), regardless of grant source. Due to overlap and carryforward of Board funds, some activities that occur in this federal fiscal year may be funded from prior Board contract year grants.
Enter an overall description of the Board's plan for CCQ activities for the program year. Include the following:
- How the Board assessed quality improvement needs
- What key needs the Board's plan addresses
- How the Board will measure success of CCQ activities
- How the plan aligns with the Board's overarching local workforce development area (workforce area) strategic plan
For each Quality category, include the following: 
- Enter a brief title/descriptive name of each quality activity or grouping of activities
- Enter a narrative description of each activity or grouping, including the following:
   * The identified local need or Board strategy that the activity aligns with 
   * The estimated reach of this activity (that is, how many will be served)
   * How the Board measures success for the activity</t>
  </si>
  <si>
    <t>Tips and suggestions:</t>
  </si>
  <si>
    <r>
      <t>To add a line within a cell Press Alt+Enter.
Refer to the</t>
    </r>
    <r>
      <rPr>
        <i/>
        <sz val="12"/>
        <color rgb="FF000000"/>
        <rFont val="Calibri"/>
        <family val="2"/>
      </rPr>
      <t xml:space="preserve"> </t>
    </r>
    <r>
      <rPr>
        <sz val="12"/>
        <color rgb="FF000000"/>
        <rFont val="Calibri"/>
        <family val="2"/>
      </rPr>
      <t>Examples &amp; Definitions tab.</t>
    </r>
  </si>
  <si>
    <t>Current FFY Shortened:</t>
  </si>
  <si>
    <t>Previous FFY Shortened:</t>
  </si>
  <si>
    <t>Previous FFY Long:</t>
  </si>
  <si>
    <t>Step 3: Complete the Quarterly Data tab</t>
  </si>
  <si>
    <t>Quarterly</t>
  </si>
  <si>
    <t>Within 30 days of the end of the quarter  (Jan 30, Apr 30, Jul 30, Oct 30)</t>
  </si>
  <si>
    <t>Enter expenditure dollar amounts and numerical activity data for the quarter for each Quality category.
The Quality categories are in priority order. If an activity could fall in either category (such as Professional Development specific to infant/toddler care), enter the data under the highest-ranked/first category (in this case, Infant and Toddler).
Do not double-report across categories. If a project crosses multiple categories, you may prorate the expenditures across each discrete category. For example, if you had an initiative to support providers attaining national accreditation, you may report sending provider staff to the TXAEYC conference under Professional Development and report reimbursements for NAEYC accreditation fees under Supporting National Accreditation.</t>
  </si>
  <si>
    <r>
      <t>To add a line within a cell Press Alt+Enter.
Refer to the</t>
    </r>
    <r>
      <rPr>
        <i/>
        <sz val="12"/>
        <color rgb="FF000000"/>
        <rFont val="Calibri"/>
        <family val="2"/>
      </rPr>
      <t xml:space="preserve"> </t>
    </r>
    <r>
      <rPr>
        <sz val="12"/>
        <color rgb="FF000000"/>
        <rFont val="Calibri"/>
        <family val="2"/>
      </rPr>
      <t>Examples &amp; Definitions</t>
    </r>
    <r>
      <rPr>
        <i/>
        <sz val="12"/>
        <color rgb="FF000000"/>
        <rFont val="Calibri"/>
        <family val="2"/>
      </rPr>
      <t xml:space="preserve"> </t>
    </r>
    <r>
      <rPr>
        <sz val="12"/>
        <color rgb="FF000000"/>
        <rFont val="Calibri"/>
        <family val="2"/>
      </rPr>
      <t>tab.</t>
    </r>
  </si>
  <si>
    <t>Step 3: Complete the Quarterly Narrative tab</t>
  </si>
  <si>
    <t xml:space="preserve">Quarterly </t>
  </si>
  <si>
    <r>
      <t>Within 30 calendar days of the end of the quarter (Jan 30, Apr 30, Jul 30, Oct 30)
Must be submitted along with the completed Quarterly Data tab</t>
    </r>
    <r>
      <rPr>
        <i/>
        <sz val="12"/>
        <color rgb="FF000000"/>
        <rFont val="Calibri"/>
        <family val="2"/>
      </rPr>
      <t>.</t>
    </r>
  </si>
  <si>
    <r>
      <rPr>
        <b/>
        <sz val="12"/>
        <color rgb="FF000000"/>
        <rFont val="Calibri"/>
        <family val="2"/>
      </rPr>
      <t>For each activity or related groupings of activities do the following:</t>
    </r>
    <r>
      <rPr>
        <b/>
        <sz val="12"/>
        <color rgb="FF000000"/>
        <rFont val="Calibri"/>
        <family val="2"/>
      </rPr>
      <t xml:space="preserve">
</t>
    </r>
    <r>
      <rPr>
        <sz val="12"/>
        <color rgb="FF000000"/>
        <rFont val="Calibri"/>
        <family val="2"/>
      </rPr>
      <t xml:space="preserve">
Select the Activity Category from the drop-down menu.
Describe the activity/activities (as defined in the Board's Expenditure Plan) to include: 
- The reach/impact of the activity
- The measurable outcomes
- Adjustments from the original Expenditure Plan
Denote the project's status as completed within the quarter, ongoing, or on hold.
Report the number of new, unduplicated participants (individuals or providers) served. 
Note: If activity crosses multiple quarters, only report the new participants each quarter.
Describe the measurable outcomes and/or results. 
Note: Some outcomes may not be available within the quarter in which an activity is completed. In these cases, the Board must indicate the outcome data as TBD. The Board must also report the data in a subsequent report by updating the affected row, denoting the date of the update.</t>
    </r>
  </si>
  <si>
    <t>To add a line within a cell Press Alt+Enter.
Refer to the Examples &amp; Definitions tab.</t>
  </si>
  <si>
    <t>End of Worksheet</t>
  </si>
  <si>
    <t>General guidance</t>
  </si>
  <si>
    <t>What if an activity crosses multiple categories?</t>
  </si>
  <si>
    <t xml:space="preserve">When reporting expenditures, if an activity crosses categories, prorate the funds expended across the categories based on the estimated relative impact to each category to the project. DO NOT double-report the expenditures. They should be under one category or divided among multiple if applicable.
When reporting activities and measurable outcomes, include the a row with Activity Type/Name for all affected Quality categories. You may write descriptions for the activities and outcomes under one category, and refer to that description in the other categories. </t>
  </si>
  <si>
    <t>What if my activity is not included in these examples?</t>
  </si>
  <si>
    <t>The following are just that – examples. A Board may fund other activities that are included in these examples. If you are unsure if an activity is allowable using Quality funds, please send your questions to childcare.programassistance@twc.texas.gov.</t>
  </si>
  <si>
    <t>What about Quality activities that are not funded with CCDF?</t>
  </si>
  <si>
    <t>Some Child Care Quality activities may be funded through partnerships and other entities without the use of CCDF funds. Some of these activities funded by other sources may be integral to the Board's overall strategies for improving Child Care quality.
You may describe such activities that are funded with non-CCDF dollars in the Annual Expenditure Plan and in the Quarterly Narrative. Indicate in the description how the activity was funded (for example, by a local coalition, local government, a private foundation, or a grant award).
While Boards are not required to describe activities funded outside of CCDF, it is helpful to understand the full picture of quality improvement activities the Board participates in.</t>
  </si>
  <si>
    <t xml:space="preserve">When reporting activities or outcomes related to Texas Rising Star, when does a program "count" as being Texas Rising Star? </t>
  </si>
  <si>
    <t xml:space="preserve">Programs that the Boards are working with to become Texas Rising Star-certified may be counted in the Board's outcome measures. However, the Board must delineate those programs that are already certified or newly certified versus those that are not yet Texas Rising Star-certified but are in an initial application phase.
</t>
  </si>
  <si>
    <t>Quality Category: Infant &amp; Toddler (including PD)</t>
  </si>
  <si>
    <t xml:space="preserve">Activities that improve the quality of and supply of infant and toddler early learning programs and services </t>
  </si>
  <si>
    <t>Definitions</t>
  </si>
  <si>
    <r>
      <rPr>
        <b/>
        <sz val="12"/>
        <color rgb="FF000000"/>
        <rFont val="Calibri"/>
        <family val="2"/>
      </rPr>
      <t>Slots</t>
    </r>
    <r>
      <rPr>
        <sz val="12"/>
        <color rgb="FF000000"/>
        <rFont val="Calibri"/>
        <family val="2"/>
      </rPr>
      <t>: New slots (not previously available) added during the quarter at Texas Rising Star programs. A new slot may or may not be filled by a child receiving subsidy.
If the Board helps develop slots that are not in Texas Rising Star (either benefitting subsidy or the broader community), those activities should be included in expenditures as applicable and described in the Board's Quarterly Narrative. However, non-Texas Rising Star slots must NOT be counted as "slots" in the Quarterly Data tab.</t>
    </r>
  </si>
  <si>
    <t>Examples of Activities</t>
  </si>
  <si>
    <t xml:space="preserve">Establishing or expanding high-quality early learning programs to serve infants and/or toddlers
Providing professional development for early learning program staff and/or training on specific infant/toddler developmentally appropriate practices
Providing materials, equipment, and resources specific to infant and toddler development, including, but not limited to, cribs, changing tables, tables, chairs, high chairs, adult rocking chairs, and curriculum
Coordinating with early intervention specialists who provide services for infant/toddlers with disabilities
Providing support to individuals to become Infant/Toddler Specialists (such as through CLI or Zero-to-Three)
Providing health and safety training specific to infants and toddlers, including, but not limited to, safe sleep practices, first aid, cardiopulmonary resuscitation (CPR), early brain development, shaken baby syndrome, and sudden infant death syndrome </t>
  </si>
  <si>
    <t>Example Measurable Outcomes</t>
  </si>
  <si>
    <t xml:space="preserve"> - increase in the number of infant/toddler slots available among Texas Rising Star programs
 - increase in the number of referrals to ECI or health care
 - increases in children's language development or SEL competencies (as measured by a validated tool)</t>
  </si>
  <si>
    <t>Quality Category: Professional Development</t>
  </si>
  <si>
    <t>Activities that support the training, professional development, and postsecondary education of the child care workforce</t>
  </si>
  <si>
    <r>
      <rPr>
        <b/>
        <sz val="12"/>
        <color rgb="FF000000"/>
        <rFont val="Calibri"/>
        <family val="2"/>
      </rPr>
      <t>Board-funded</t>
    </r>
    <r>
      <rPr>
        <sz val="12"/>
        <color rgb="FF000000"/>
        <rFont val="Calibri"/>
        <family val="2"/>
      </rPr>
      <t xml:space="preserve">: Funding for the conference, training, registration, or fees was paid for (excluding reimbursement of) by CCQ 4 percent funds
</t>
    </r>
    <r>
      <rPr>
        <b/>
        <sz val="12"/>
        <color rgb="FF000000"/>
        <rFont val="Calibri"/>
        <family val="2"/>
      </rPr>
      <t>Third-party hosted</t>
    </r>
    <r>
      <rPr>
        <sz val="12"/>
        <color rgb="FF000000"/>
        <rFont val="Calibri"/>
        <family val="2"/>
      </rPr>
      <t>: Conference was hosted by an entity other than the Board, but registration or fees for participants was funded with CCQ 4 percent</t>
    </r>
  </si>
  <si>
    <t>Training on early learning and child development topics, including, but not limited to, health and safety, school-age care, inclusion, teaching dual-language learners, understanding developmental screenings, mental health, business management practices, nutrition and physical activity, equity, behavior management, parent relationships, and social-emotional development 
Training or providing stipends toward obtaining a Child Development Associate credential
Paying tuition or providing stipends to attend early education courses at local community colleges and/or universities
Supporting early learning programs to pay for substitute teachers so that staff can participate in early learning and child development training
Providing reimbursement, stipends, or grants to attend local, state, and/or national early childhood conferences
Providing wage supplements, bonuses, or stipends</t>
  </si>
  <si>
    <t xml:space="preserve"> - increase in Texas Rising Star participation and/or star levels
 - decrease in number of licensing deficiencies cited by CCR
 - increase in number of CCS providers attaining Entry Level designation
 - number of early childhood program educators attaining CDA or college degree in ECE
 - pre/post training test results
 - customer satisfaction measures</t>
  </si>
  <si>
    <t>Texas Rising Star/Quality Improvement</t>
  </si>
  <si>
    <t>Activities that develop, implement and/or enhance the tiered quality rating and improvement system (Texas Rising Star)</t>
  </si>
  <si>
    <r>
      <rPr>
        <b/>
        <sz val="12"/>
        <color rgb="FF000000"/>
        <rFont val="Calibri"/>
        <family val="2"/>
      </rPr>
      <t>FTE:</t>
    </r>
    <r>
      <rPr>
        <sz val="12"/>
        <color rgb="FF000000"/>
        <rFont val="Calibri"/>
        <family val="2"/>
      </rPr>
      <t xml:space="preserve"> Full-Time Equivalent or 40 hours per week of staff time. Boards must estimate the pro-rated FTE amount for Texas Rising Star staff that are in dual mentor/assessor roles. For example a dual-role staff member equally that divides their time between mentoring and assessing would count as .5 mentor FTE and .5 assessor FTE.
Similarly, the Board will need to estimate the full-time equivalency for any staff that work on a contract basis.
Each quarter's numbers should represent a snapshot of staffing for that quarter, typically on the last day of the quarter. Unlike other sections of the </t>
    </r>
    <r>
      <rPr>
        <i/>
        <sz val="12"/>
        <color rgb="FF000000"/>
        <rFont val="Calibri"/>
        <family val="2"/>
      </rPr>
      <t>Quarterly Data</t>
    </r>
    <r>
      <rPr>
        <sz val="12"/>
        <color rgb="FF000000"/>
        <rFont val="Calibri"/>
        <family val="2"/>
      </rPr>
      <t xml:space="preserve"> tab, the calculated YTD column is an </t>
    </r>
    <r>
      <rPr>
        <u/>
        <sz val="12"/>
        <color rgb="FF000000"/>
        <rFont val="Calibri"/>
        <family val="2"/>
      </rPr>
      <t>average</t>
    </r>
    <r>
      <rPr>
        <sz val="12"/>
        <color rgb="FF000000"/>
        <rFont val="Calibri"/>
        <family val="2"/>
      </rPr>
      <t xml:space="preserve"> of each quarter's FTEs, rather than a total.
When reporting the percentage of the FTE role on the TRS Staffing tab, indicate the percentage of time the staff member spends in this role.
</t>
    </r>
    <r>
      <rPr>
        <b/>
        <sz val="12"/>
        <color rgb="FF000000"/>
        <rFont val="Calibri"/>
        <family val="2"/>
      </rPr>
      <t xml:space="preserve">Other FTE: </t>
    </r>
    <r>
      <rPr>
        <sz val="12"/>
        <color rgb="FF000000"/>
        <rFont val="Calibri"/>
        <family val="2"/>
      </rPr>
      <t>Indicates non-Texas Rising Star job duties, such as Board staff, supervisor, or provider specialist.</t>
    </r>
    <r>
      <rPr>
        <b/>
        <sz val="12"/>
        <color rgb="FF000000"/>
        <rFont val="Calibri"/>
        <family val="2"/>
      </rPr>
      <t xml:space="preserve"> </t>
    </r>
  </si>
  <si>
    <t>Personnel costs for Texas Rising Star staff
Providing technical assistance and mentoring to early learning programs to support obtaining, maintaining, or increasing star level within Texas Rising Star
Supporting parent engagement and consumer education designed to increase understanding and selection of quality child care (parent cafés, parenting classes, and Texas Rising Star marketing materials)
Providing one-time or periodic stipends or grants to incentivize Texas Rising Star programs to obtain, maintain, or increase star levels
Providing materials, equipment, and resources to assist in meeting Texas Rising Star requirements, including, but not limited to, classroom furniture, developmentally appropriate learning materials, curriculum, outdoor equipment, gross motor equipment, and resource books (except for materials intended solely for infants and toddlers)
*Excludes professional development activities</t>
  </si>
  <si>
    <t xml:space="preserve"> - increase in Texas Rising Star participation and/or Star levels
 - increase in retention of Texas Rising Star certified programs</t>
  </si>
  <si>
    <t>Supporting Health &amp; Safety Standards (including Health &amp; Safety specific training)</t>
  </si>
  <si>
    <t>Activities that support compliance with state requirements for licensing, inspection, monitoring, training, and health and safety</t>
  </si>
  <si>
    <t>n/a</t>
  </si>
  <si>
    <t>Providing training specific to required health and safety standards, which is limited to first aid and CPR training, transportation training, and food handler training - excludes other professional development
Supporting Child Care Health Consultants’ work within early learning programs
Purchasing materials, equipment, and/or resources for early learning programs, including, but not limited to, security systems, automated external defibrillators, and COVID-related stipends, cleaning materials, equipment, foggers and Personal Protective Equipment (PPE) or services.</t>
  </si>
  <si>
    <t xml:space="preserve"> - increase in Texas Rising Star participation and/or star levels
 - decrease in number of licensing deficiencies cited by CCR
 - increase in number of CCS providers attaining Entry Level designation
 - increased Texas Rising Star screening compliance
 - increased provider or parent satisfaction</t>
  </si>
  <si>
    <t>Evaluation &amp; Assessment</t>
  </si>
  <si>
    <t>Activities that evaluate the quality of child care programs, including how programs positively impact children</t>
  </si>
  <si>
    <t>Purchasing program/classroom assessment tools to assist early learning programs in measuring effective practice (for example,  CLASS, PAS, ITERS, and ECERS)
Purchasing child assessment tools to assist early learning programs in measuring age-appropriate child development or progress monitoring (for example, ASQ, DECA, GOLD)
Formal evaluation studies of quality efforts, which would require the submission of an Evaluation Report to the Texas Workforce Commission</t>
  </si>
  <si>
    <t xml:space="preserve"> - increase in Texas Rising Star participation and/or star levels
 - increased kindergarten readiness (if measuring kinder-readiness, Boards should indicate their intent in their plan, including the date they expect to capture the results data, which may be beyond the program year)</t>
  </si>
  <si>
    <t>Supporting National Accreditation</t>
  </si>
  <si>
    <t>Activities that support providers in the voluntary pursuit of accreditation</t>
  </si>
  <si>
    <t>Providing stipends or grants to pay for application and renewal fees
Providing technical assistance to obtain or maintain national accreditation</t>
  </si>
  <si>
    <t xml:space="preserve"> - increase in Texas Rising Star participation and/or star levels</t>
  </si>
  <si>
    <t>Other Activities (Shared Services, Pre-K Partnership Supports, Supply Building Activities)</t>
  </si>
  <si>
    <r>
      <t xml:space="preserve">Activities that are </t>
    </r>
    <r>
      <rPr>
        <b/>
        <i/>
        <sz val="12"/>
        <color rgb="FF000000"/>
        <rFont val="Calibri"/>
        <family val="2"/>
      </rPr>
      <t xml:space="preserve">supported by </t>
    </r>
    <r>
      <rPr>
        <b/>
        <i/>
        <u/>
        <sz val="12"/>
        <color rgb="FF000000"/>
        <rFont val="Calibri"/>
        <family val="2"/>
      </rPr>
      <t>outcome measures</t>
    </r>
    <r>
      <rPr>
        <b/>
        <sz val="12"/>
        <color rgb="FF000000"/>
        <rFont val="Calibri"/>
        <family val="2"/>
      </rPr>
      <t xml:space="preserve"> related to provider preparedness, child well-being, or kinder-entry</t>
    </r>
  </si>
  <si>
    <r>
      <rPr>
        <b/>
        <sz val="12"/>
        <color rgb="FF000000"/>
        <rFont val="Calibri"/>
        <family val="2"/>
      </rPr>
      <t>Formal partnership</t>
    </r>
    <r>
      <rPr>
        <sz val="12"/>
        <color rgb="FF000000"/>
        <rFont val="Calibri"/>
        <family val="2"/>
      </rPr>
      <t xml:space="preserve">: a partnership between an early learning program and public pre-K or Head Start (HS)/Early Head Start (EHS) in which some or all children are dually enrolled
</t>
    </r>
    <r>
      <rPr>
        <b/>
        <sz val="12"/>
        <color rgb="FF000000"/>
        <rFont val="Calibri"/>
        <family val="2"/>
      </rPr>
      <t>Informal partnership</t>
    </r>
    <r>
      <rPr>
        <sz val="12"/>
        <color rgb="FF000000"/>
        <rFont val="Calibri"/>
        <family val="2"/>
      </rPr>
      <t>: a partnership between an early learning program and public pre-K or HS/EHS that does not include dual enrollment, but provides for other collaborations such as joint professional development</t>
    </r>
  </si>
  <si>
    <r>
      <rPr>
        <b/>
        <sz val="12"/>
        <color rgb="FF000000"/>
        <rFont val="Calibri"/>
        <family val="2"/>
      </rPr>
      <t>Partnerships include the following examples:</t>
    </r>
    <r>
      <rPr>
        <b/>
        <sz val="12"/>
        <color rgb="FF000000"/>
        <rFont val="Calibri"/>
        <family val="2"/>
      </rPr>
      <t xml:space="preserve">
 </t>
    </r>
    <r>
      <rPr>
        <sz val="12"/>
        <color rgb="FF000000"/>
        <rFont val="Calibri"/>
        <family val="2"/>
      </rPr>
      <t xml:space="preserve">- Development of formal partnerships that allow braiding of funding by dually enrolling CCS children in public pre-K or HS/EHS
 - Partnering programs provide complimentary services such as pre-K school day instruction coupled with wraparound child care
</t>
    </r>
    <r>
      <rPr>
        <b/>
        <sz val="12"/>
        <color rgb="FF000000"/>
        <rFont val="Calibri"/>
        <family val="2"/>
      </rPr>
      <t>Shared Services include the following examples:</t>
    </r>
    <r>
      <rPr>
        <b/>
        <sz val="12"/>
        <color rgb="FF000000"/>
        <rFont val="Calibri"/>
        <family val="2"/>
      </rPr>
      <t xml:space="preserve">
 </t>
    </r>
    <r>
      <rPr>
        <sz val="12"/>
        <color rgb="FF000000"/>
        <rFont val="Calibri"/>
        <family val="2"/>
      </rPr>
      <t xml:space="preserve">- Purchasing and supporting back-office software solutions to help programs more effectively manage their child care businesses
 - Supporting alliances of programs to leverage bulk-purchasing, shared staff, substitute pools, and joint professional development
</t>
    </r>
    <r>
      <rPr>
        <b/>
        <sz val="12"/>
        <color rgb="FF000000"/>
        <rFont val="Calibri"/>
        <family val="2"/>
      </rPr>
      <t xml:space="preserve">
Supply Building Activities include the following examples:</t>
    </r>
    <r>
      <rPr>
        <b/>
        <sz val="12"/>
        <color rgb="FF000000"/>
        <rFont val="Calibri"/>
        <family val="2"/>
      </rPr>
      <t xml:space="preserve">
 </t>
    </r>
    <r>
      <rPr>
        <sz val="12"/>
        <color rgb="FF000000"/>
        <rFont val="Calibri"/>
        <family val="2"/>
      </rPr>
      <t xml:space="preserve">- The number of new unduplicated providers that received wage supports for child care program staff
 - The number of new unduplicated providers that received start-up funding for new programs
 - The number of new unduplicated providers that received stabilization or supply-building stipends
</t>
    </r>
    <r>
      <rPr>
        <b/>
        <sz val="12"/>
        <color rgb="FF000000"/>
        <rFont val="Calibri"/>
        <family val="2"/>
      </rPr>
      <t>Mental Health Supports include the following examples (training activities that focus on mental health should be reported under Training and Professional Development):</t>
    </r>
    <r>
      <rPr>
        <b/>
        <sz val="12"/>
        <color rgb="FF000000"/>
        <rFont val="Calibri"/>
        <family val="2"/>
      </rPr>
      <t xml:space="preserve">
 </t>
    </r>
    <r>
      <rPr>
        <sz val="12"/>
        <color rgb="FF000000"/>
        <rFont val="Calibri"/>
        <family val="2"/>
      </rPr>
      <t>- Infant Mental Health Consulting
 - Early Childhood Mental Health Consulting
 - Child care staff wellness resources</t>
    </r>
  </si>
  <si>
    <t xml:space="preserve"> - decrease in number of licensing deficiencies cited by CCR
 - increase in number of CCS providers attaining Entry Level designation
 - increased Texas Rising Star screening compliance
 - increase in Texas School Ready participation
 - increase in the number of Texas Rising Star programs formally partnering with an ISD to provide pre-K
 - increase in the number of Texas Rising Star programs formally partnering with HS or EHS
 - increase in the number of Texas Rising Star programs informally partnering with ISDs, HS, or EHS
 - increase in the number of children dually enrolled in high-quality programs/partnerships
 - number of child care programs that received a stimulus-funded capacity expansion grant
 - number of child care programs that received stimulus funding for wage stipends; number of staff members receiving a wage stipend
 - increase mental health supports for Texas Rising Star programs
</t>
  </si>
  <si>
    <t>Staff Name</t>
  </si>
  <si>
    <t>Job Title or Role</t>
  </si>
  <si>
    <t>Date of Hire</t>
  </si>
  <si>
    <t>Mentor FTE</t>
  </si>
  <si>
    <t>Assessor FTE</t>
  </si>
  <si>
    <t>Other FTE*</t>
  </si>
  <si>
    <t>Employed By
(select from options)</t>
  </si>
  <si>
    <t>Email Contact</t>
  </si>
  <si>
    <t>Termination Date</t>
  </si>
  <si>
    <t>Example: Jane Doe</t>
  </si>
  <si>
    <t>Assessor</t>
  </si>
  <si>
    <t>Board's Child Care Contractor</t>
  </si>
  <si>
    <t>JaneDoe@WFSBoard.com</t>
  </si>
  <si>
    <t>Total FTEs</t>
  </si>
  <si>
    <t>N/A</t>
  </si>
  <si>
    <t>Budgeted Vacant Staff Positions</t>
  </si>
  <si>
    <t>Type of Role</t>
  </si>
  <si>
    <t>Number of Vacancies</t>
  </si>
  <si>
    <t>Texas Rising Star Assessor</t>
  </si>
  <si>
    <t>Texas Rising Star Mentor</t>
  </si>
  <si>
    <t xml:space="preserve">Texas Rising Star Other </t>
  </si>
  <si>
    <t>Total</t>
  </si>
  <si>
    <t>Narrative description of Board's overall plan and strategies for Child Care Quality activities</t>
  </si>
  <si>
    <r>
      <t xml:space="preserve">Overall narrative must address the following:
• How needs were assessed and/or determined
• How success will be measured
• Alignment with the Board's Strategic Plan
</t>
    </r>
    <r>
      <rPr>
        <i/>
        <sz val="12"/>
        <color rgb="FF000000"/>
        <rFont val="Calibri"/>
        <family val="2"/>
      </rPr>
      <t xml:space="preserve">
</t>
    </r>
    <r>
      <rPr>
        <sz val="12"/>
        <color rgb="FF000000"/>
        <rFont val="Calibri"/>
        <family val="2"/>
      </rPr>
      <t>Boards must complete the Planned Expenditures field in this tab for each Quality category for the federal fiscal year.</t>
    </r>
  </si>
  <si>
    <t>Infant &amp; Toddler (include PD)</t>
  </si>
  <si>
    <t>Planned Expenditures</t>
  </si>
  <si>
    <t>% of Total Planned Expenditures</t>
  </si>
  <si>
    <t>Activity Type/Name</t>
  </si>
  <si>
    <t>Narrative Description of Planned Activities</t>
  </si>
  <si>
    <r>
      <rPr>
        <sz val="12"/>
        <color rgb="FF000000"/>
        <rFont val="Calibri"/>
        <family val="2"/>
      </rPr>
      <t xml:space="preserve">
</t>
    </r>
    <r>
      <rPr>
        <i/>
        <sz val="12"/>
        <color rgb="FF000000"/>
        <rFont val="Calibri"/>
        <family val="2"/>
      </rPr>
      <t xml:space="preserve">
</t>
    </r>
  </si>
  <si>
    <t>Professional Development</t>
  </si>
  <si>
    <t>Texas Rising Star/Quality Improvement (except PD; include TRS personnel)</t>
  </si>
  <si>
    <t>Supporting Health &amp; Safety Standards (include Health &amp; Safety-specific training)</t>
  </si>
  <si>
    <t>Evaluation &amp; Assessment (tools to measure effective practice or child development/progress)</t>
  </si>
  <si>
    <t>Other Activities (Shared Services, Pre-K Partnership Supports, Supply Building, and Mental Health Supports)</t>
  </si>
  <si>
    <t>Total Planned:</t>
  </si>
  <si>
    <t>Infant &amp; Toddler (including PD)</t>
  </si>
  <si>
    <t>Expenditures</t>
  </si>
  <si>
    <t xml:space="preserve"> Expansion of Texas Rising Star Availability for Infants &amp; Toddlers</t>
  </si>
  <si>
    <t>Quarter</t>
  </si>
  <si>
    <t>TOTAL</t>
  </si>
  <si>
    <t>*New Slots Created Each Quarter (unduplicated)</t>
  </si>
  <si>
    <t>YTD Total</t>
  </si>
  <si>
    <t>New TRS infant slots generated</t>
  </si>
  <si>
    <t>New TRS toddler slots generated</t>
  </si>
  <si>
    <t>TOTAL:</t>
  </si>
  <si>
    <t>This area left intentionally blank.</t>
  </si>
  <si>
    <t>Expenditures (except infant/toddler PD expenditures—record above)</t>
  </si>
  <si>
    <t>Financial Supports Provided to Individuals (including infant/toddler teachers)</t>
  </si>
  <si>
    <t>*New Individuals Assisted Each Quarter (unduplicated)</t>
  </si>
  <si>
    <t>Scholarships</t>
  </si>
  <si>
    <t>Bonuses/wage supplements tied to educational level</t>
  </si>
  <si>
    <t>Reimbursement for training costs</t>
  </si>
  <si>
    <t>Release time/substitute coverage for PD</t>
  </si>
  <si>
    <r>
      <t xml:space="preserve">Individuals Receiving Board-Funded PD </t>
    </r>
    <r>
      <rPr>
        <b/>
        <sz val="9"/>
        <color rgb="FF000000"/>
        <rFont val="Calibri"/>
        <family val="2"/>
      </rPr>
      <t>(including infant/toddler-specific PD and TRS staff PD)</t>
    </r>
  </si>
  <si>
    <t>*Individuals Trained Each Quarter (may be duplicated)</t>
  </si>
  <si>
    <t>Conference(s) - Board-hosted</t>
  </si>
  <si>
    <t>Conference(s) - Third-party-hosted</t>
  </si>
  <si>
    <t>Training class/course - live, in-person delivery</t>
  </si>
  <si>
    <t>Training class/course - live, virtual delivery</t>
  </si>
  <si>
    <t>PLCs/CoPs</t>
  </si>
  <si>
    <t>Texas Rising Star/Quality Improvement (except PD)</t>
  </si>
  <si>
    <t>Expenditures (Mentor &amp; Assessor + 4% Quality)</t>
  </si>
  <si>
    <t>Texas Rising Star Mentor/Assessor Staffing</t>
  </si>
  <si>
    <t>*Snapshot of Staffing Level Each Quarter</t>
  </si>
  <si>
    <t>YTD Average</t>
  </si>
  <si>
    <t>Budgeted Texas Rising Star Assessor FTEs</t>
  </si>
  <si>
    <t>Budgeted Texas Rising Star Mentor FTEs</t>
  </si>
  <si>
    <t>Filled Texas Rising Star Assessor FTEs</t>
  </si>
  <si>
    <t>Filled Texas Rising Star Mentor FTEs</t>
  </si>
  <si>
    <t>Budgeted M&amp;A Staff:</t>
  </si>
  <si>
    <t>Filled M&amp;A Staff:</t>
  </si>
  <si>
    <t xml:space="preserve">Providers Receiving Health and Safety Supports
</t>
  </si>
  <si>
    <t>*New Providers Assisted Each Quarter (unduplicated)</t>
  </si>
  <si>
    <t>COVID-related stipends, cleaning materials, equipment, foggers, Personal Protective Equipment (PPE) or services</t>
  </si>
  <si>
    <t>Defibrillators</t>
  </si>
  <si>
    <t>Security systems, cameras, coded entry</t>
  </si>
  <si>
    <t>Other (except training)</t>
  </si>
  <si>
    <t>Evaluation &amp; Assessment (tools to measure effective practice or to measure age-appropriate child development)</t>
  </si>
  <si>
    <t>Evaluation/Assessment Tools Used</t>
  </si>
  <si>
    <t>select ↓</t>
  </si>
  <si>
    <t>Providers Assisted in Pursuit or Maintaining of National Accreditation</t>
  </si>
  <si>
    <t>Licensed child care centers</t>
  </si>
  <si>
    <t>Licensed or registered child care homes</t>
  </si>
  <si>
    <t>Other Activities (Shared Services, Pre-K Partnership Supports, Supply Building Activities, Mental Health Supports)</t>
  </si>
  <si>
    <t>Providers Assisted by Other Activities</t>
  </si>
  <si>
    <t>*New Formal Partnerships Formed Each Quarter (unduplicated)</t>
  </si>
  <si>
    <t>New formal partnerships developed - Pre-K</t>
  </si>
  <si>
    <t>New formal partnerships developed - HS/EHS</t>
  </si>
  <si>
    <t>*New Supply Building (unduplicated)</t>
  </si>
  <si>
    <t>Wage Supports for Child Care Program Staff</t>
  </si>
  <si>
    <t>Start-up Funding for New Programs</t>
  </si>
  <si>
    <t>Stabilization or Supply-building Stipends</t>
  </si>
  <si>
    <t>Mental Health Supports</t>
  </si>
  <si>
    <t>Total by Grant</t>
  </si>
  <si>
    <t>Activity Category</t>
  </si>
  <si>
    <t>Activity Description</t>
  </si>
  <si>
    <t xml:space="preserve">Project Status </t>
  </si>
  <si>
    <r>
      <t xml:space="preserve">Number and Type of Participants </t>
    </r>
    <r>
      <rPr>
        <sz val="11"/>
        <color rgb="FF000000"/>
        <rFont val="Calibri"/>
        <family val="2"/>
      </rPr>
      <t xml:space="preserve">
(if applicable)</t>
    </r>
  </si>
  <si>
    <t>Measurable Outcome(s)</t>
  </si>
  <si>
    <t>Board-Level Data for Statewide Rollup</t>
  </si>
  <si>
    <t>(see 'Staff Instructions' tab in Statewide Rollup workbook)</t>
  </si>
  <si>
    <t>Board (populated from Instructions tab)</t>
  </si>
  <si>
    <t>YTD by Quality Category</t>
  </si>
  <si>
    <t>I/T</t>
  </si>
  <si>
    <t>I/T %</t>
  </si>
  <si>
    <t>PD</t>
  </si>
  <si>
    <t>PD %</t>
  </si>
  <si>
    <t>TRS</t>
  </si>
  <si>
    <t>TRS %</t>
  </si>
  <si>
    <t>H&amp;S</t>
  </si>
  <si>
    <t>H&amp;S %</t>
  </si>
  <si>
    <t>E&amp;A</t>
  </si>
  <si>
    <t>E&amp;A %</t>
  </si>
  <si>
    <t>Nat'l Acc</t>
  </si>
  <si>
    <t>Nat'l Acc %</t>
  </si>
  <si>
    <t>Other</t>
  </si>
  <si>
    <t>Other %</t>
  </si>
  <si>
    <t>YTD by Quarter</t>
  </si>
  <si>
    <t>Q1</t>
  </si>
  <si>
    <t>Q2</t>
  </si>
  <si>
    <t>Q3</t>
  </si>
  <si>
    <t>Q4</t>
  </si>
  <si>
    <t>YTD Expended</t>
  </si>
  <si>
    <t>Total Annual Planned</t>
  </si>
  <si>
    <t>YTD % of Planned</t>
  </si>
  <si>
    <t>Assessor Staffing</t>
  </si>
  <si>
    <t>Q1 Assessors</t>
  </si>
  <si>
    <t>Q2 Assessors</t>
  </si>
  <si>
    <t>Q3 Assessors</t>
  </si>
  <si>
    <t>Q4 Assessors</t>
  </si>
  <si>
    <t>Mentor Staffing</t>
  </si>
  <si>
    <t>Q1 Mentors</t>
  </si>
  <si>
    <t>Q2 Mentors</t>
  </si>
  <si>
    <t>Q3 Mentors</t>
  </si>
  <si>
    <t>Q4 Mentors</t>
  </si>
  <si>
    <t>Infant &amp; Toddler</t>
  </si>
  <si>
    <t>Health &amp; Safety</t>
  </si>
  <si>
    <t>National Accreditation Support</t>
  </si>
  <si>
    <t>New TRS Infant Slots</t>
  </si>
  <si>
    <t>New TRS Toddler Slots</t>
  </si>
  <si>
    <t>Bonuses/ Wage Supplements</t>
  </si>
  <si>
    <t>Reimbursement Training</t>
  </si>
  <si>
    <t>Release Time/Subs</t>
  </si>
  <si>
    <t>Training (Duplicated numbers)</t>
  </si>
  <si>
    <t>COVID related</t>
  </si>
  <si>
    <t>Providers Assisted</t>
  </si>
  <si>
    <t>Centers</t>
  </si>
  <si>
    <t>Homes</t>
  </si>
  <si>
    <t>New Formal Partnerships Developmed Pre-K</t>
  </si>
  <si>
    <t>New Formal Partnerships Developed- HS/EHS</t>
  </si>
  <si>
    <t>Stabilization or Supply Building Stipends</t>
  </si>
  <si>
    <t>Mental Healt Supports</t>
  </si>
  <si>
    <t>.</t>
  </si>
  <si>
    <t>#</t>
  </si>
  <si>
    <t>Alpha</t>
  </si>
  <si>
    <t>Board Drop-Down Selection</t>
  </si>
  <si>
    <t>Eval/Assess Drop-Down</t>
  </si>
  <si>
    <t xml:space="preserve">Quality Activities Categories </t>
  </si>
  <si>
    <t>Employed By</t>
  </si>
  <si>
    <t>Completed</t>
  </si>
  <si>
    <r>
      <rPr>
        <i/>
        <sz val="12"/>
        <color rgb="FF000000"/>
        <rFont val="Calibri"/>
        <family val="2"/>
      </rPr>
      <t xml:space="preserve">select </t>
    </r>
    <r>
      <rPr>
        <b/>
        <sz val="12"/>
        <color rgb="FF000000"/>
        <rFont val="Calibri"/>
        <family val="2"/>
      </rPr>
      <t>↓</t>
    </r>
  </si>
  <si>
    <t>Board</t>
  </si>
  <si>
    <t>Alamo</t>
  </si>
  <si>
    <t>Workforce Solutions Alamo</t>
  </si>
  <si>
    <t>Ongoing</t>
  </si>
  <si>
    <t>ERS (ECERS, ITERS, FCCERS)</t>
  </si>
  <si>
    <t>Borderplex</t>
  </si>
  <si>
    <t>Workforce Solutions Borderplex</t>
  </si>
  <si>
    <t>On hold</t>
  </si>
  <si>
    <t>Other classroom/facility eval tool</t>
  </si>
  <si>
    <t>TRS/QRIS (except PD)</t>
  </si>
  <si>
    <t>Self-Employed Hourly</t>
  </si>
  <si>
    <t>Brazos Valley</t>
  </si>
  <si>
    <t>Workforce Solutions Brazos Valley</t>
  </si>
  <si>
    <t>TS Gold</t>
  </si>
  <si>
    <t>Health &amp; Safety (except PD)</t>
  </si>
  <si>
    <t>Self-Employed per Assessment</t>
  </si>
  <si>
    <t>Cameron</t>
  </si>
  <si>
    <t>Workforce Solutions Cameron</t>
  </si>
  <si>
    <t>ASQ</t>
  </si>
  <si>
    <t>Capital Area</t>
  </si>
  <si>
    <t>Workforce Solutions Capital Area</t>
  </si>
  <si>
    <t>Other child assessment tool</t>
  </si>
  <si>
    <t>National Accreditation</t>
  </si>
  <si>
    <t>Central Texas</t>
  </si>
  <si>
    <t>Workforce Solutions of Central Texas</t>
  </si>
  <si>
    <t xml:space="preserve">Other (Shared Services, Pre-K Partnerships, Supply Building, Mental Health Supports) </t>
  </si>
  <si>
    <t>Coastal Bend</t>
  </si>
  <si>
    <t>Workforce Solutions of the Coastal Bend</t>
  </si>
  <si>
    <t>Concho Valley</t>
  </si>
  <si>
    <t>Workforce Solutions Concho Valley</t>
  </si>
  <si>
    <t>Deep East</t>
  </si>
  <si>
    <t>Workforce Solutions Deep East Texas</t>
  </si>
  <si>
    <t>East Texas</t>
  </si>
  <si>
    <t>Workforce Solutions East Texas</t>
  </si>
  <si>
    <t>Golden Crescent</t>
  </si>
  <si>
    <t>Workforce Solutions Golden Crescent</t>
  </si>
  <si>
    <t>Greater Dallas</t>
  </si>
  <si>
    <t>Workforce Solutions Greater Dallas</t>
  </si>
  <si>
    <t>Gulf Coast</t>
  </si>
  <si>
    <t>Workforce Solutions Gulf Coast</t>
  </si>
  <si>
    <t>Heart of Texas</t>
  </si>
  <si>
    <t>Workforce Solutions for the Heart of Texas</t>
  </si>
  <si>
    <t>Lower Rio</t>
  </si>
  <si>
    <t>Workforce Solutions Lower Rio Grande Valley</t>
  </si>
  <si>
    <t>Middle Rio</t>
  </si>
  <si>
    <t>Workforce Solutions Middle Rio Grande</t>
  </si>
  <si>
    <t>North Central</t>
  </si>
  <si>
    <t>Workforce Solutions for North Central Texas</t>
  </si>
  <si>
    <t>North Texas</t>
  </si>
  <si>
    <t>Workforce Solutions North Texas</t>
  </si>
  <si>
    <t>Northeast Texas</t>
  </si>
  <si>
    <t>Workforce Solutions Northeast Texas</t>
  </si>
  <si>
    <t>Panhandle</t>
  </si>
  <si>
    <t>Workforce Solutions Panhandle</t>
  </si>
  <si>
    <t>Permian Basin</t>
  </si>
  <si>
    <t>Workforce Solutions Permian Basin</t>
  </si>
  <si>
    <t>Rural Capital</t>
  </si>
  <si>
    <t>Workforce Solutions Rural Capital Area</t>
  </si>
  <si>
    <t>South Plains</t>
  </si>
  <si>
    <t>Workforce Solutions South Plains</t>
  </si>
  <si>
    <t>South Texas</t>
  </si>
  <si>
    <t>Workforce Solutions for South Texas</t>
  </si>
  <si>
    <t>Southeast Texas</t>
  </si>
  <si>
    <t>Workforce Solutions Southeast Texas</t>
  </si>
  <si>
    <t>Tarrant County</t>
  </si>
  <si>
    <t>Workforce Solutions for Tarrant County</t>
  </si>
  <si>
    <t>Texoma</t>
  </si>
  <si>
    <t>Workforce Solutions Texoma</t>
  </si>
  <si>
    <t>West Central</t>
  </si>
  <si>
    <t>Workforce Solutions of West Central Texas</t>
  </si>
  <si>
    <t>Year-to-Date Expenditures by Quality Category</t>
  </si>
  <si>
    <t>Category</t>
  </si>
  <si>
    <t>Expended
Q1</t>
  </si>
  <si>
    <t>Expended
Q2</t>
  </si>
  <si>
    <t>Expended
Q3</t>
  </si>
  <si>
    <t>Expended
Q4</t>
  </si>
  <si>
    <t>Expended YTD</t>
  </si>
  <si>
    <t>YTD % of Total Expended</t>
  </si>
  <si>
    <t>%
Planned for Year</t>
  </si>
  <si>
    <t>% Planned
vs
YTD % Expended</t>
  </si>
  <si>
    <t>QRIS/Texas Rising Star</t>
  </si>
  <si>
    <t>Other Activities</t>
  </si>
  <si>
    <t>Year-to-Date Expenditures by Board Grant</t>
  </si>
  <si>
    <t>Board Contract</t>
  </si>
  <si>
    <t>Expended Q1</t>
  </si>
  <si>
    <t>Expended Q2</t>
  </si>
  <si>
    <t>Expended Q3</t>
  </si>
  <si>
    <t>Expended Q4</t>
  </si>
  <si>
    <t>% of Total Expended</t>
  </si>
  <si>
    <t>WD Letter Revisions</t>
  </si>
  <si>
    <t>WD Letter Recissions</t>
  </si>
  <si>
    <t>New WD Letter Issued</t>
  </si>
  <si>
    <t>Date</t>
  </si>
  <si>
    <t>Change</t>
  </si>
  <si>
    <t>WD 21-19 Ch. 4</t>
  </si>
  <si>
    <t>WD 25-22</t>
  </si>
  <si>
    <t>New language regarding several categories, such as Professional Development, Supporting Health &amp; Safety Standards, and Other Activities, has been added to the Examples &amp; Definitions tab of Attachment 1.
Within the Quarterly Data tab, one line item from the COVID-19 Supports section was placed in another category, such as COVID-19 related materials line item was placed within the Supporting Health &amp; Safety Standards category.
The Other Activities category within the Quarterly Data tab has been updated to include the reporting requirements for the new Supply Building section and mental health supports.</t>
  </si>
  <si>
    <t>WD 25-22, Change 1</t>
  </si>
  <si>
    <t xml:space="preserve">Clarification on reporting Health and Safety specified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</si>
</sst>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6" x14ac:knownFonts="1">
    <font>
      <sz val="11"/>
      <color rgb="FF000000"/>
      <name val="Calibri"/>
      <family val="2"/>
    </font>
    <font>
      <sz val="11"/>
      <color rgb="FF000000"/>
      <name val="Calibri"/>
      <family val="2"/>
    </font>
    <font>
      <b/>
      <sz val="11"/>
      <color rgb="FFFA7D00"/>
      <name val="Calibri"/>
      <family val="2"/>
    </font>
    <font>
      <sz val="11"/>
      <color rgb="FF9C0006"/>
      <name val="Calibri"/>
      <family val="2"/>
    </font>
    <font>
      <sz val="11"/>
      <color rgb="FF006100"/>
      <name val="Calibri"/>
      <family val="2"/>
    </font>
    <font>
      <b/>
      <sz val="11"/>
      <color rgb="FF44546A"/>
      <name val="Calibri"/>
      <family val="2"/>
    </font>
    <font>
      <u/>
      <sz val="11"/>
      <color rgb="FF000000"/>
      <name val="Calibri"/>
      <family val="2"/>
    </font>
    <font>
      <sz val="11"/>
      <color rgb="FF3F3F76"/>
      <name val="Calibri"/>
      <family val="2"/>
    </font>
    <font>
      <b/>
      <sz val="11"/>
      <color rgb="FF3F3F3F"/>
      <name val="Calibri"/>
      <family val="2"/>
    </font>
    <font>
      <b/>
      <sz val="14"/>
      <color rgb="FFFFFFFF"/>
      <name val="Calibri"/>
      <family val="2"/>
    </font>
    <font>
      <b/>
      <sz val="11"/>
      <color rgb="FF000000"/>
      <name val="Calibri"/>
      <family val="2"/>
    </font>
    <font>
      <sz val="18"/>
      <color rgb="FF44546A"/>
      <name val="Calibri Light"/>
      <family val="2"/>
    </font>
    <font>
      <b/>
      <sz val="14"/>
      <color rgb="FF000000"/>
      <name val="Calibri"/>
      <family val="2"/>
    </font>
    <font>
      <b/>
      <sz val="12"/>
      <color rgb="FFFFFFFF"/>
      <name val="Calibri"/>
      <family val="2"/>
    </font>
    <font>
      <sz val="12"/>
      <color rgb="FF000000"/>
      <name val="Calibri"/>
      <family val="2"/>
    </font>
    <font>
      <b/>
      <sz val="12"/>
      <color rgb="FF000000"/>
      <name val="Calibri"/>
      <family val="2"/>
    </font>
    <font>
      <sz val="12"/>
      <color rgb="FFFFFFFF"/>
      <name val="Calibri"/>
      <family val="2"/>
    </font>
    <font>
      <b/>
      <sz val="12"/>
      <color rgb="FFC00000"/>
      <name val="Calibri"/>
      <family val="2"/>
    </font>
    <font>
      <i/>
      <sz val="12"/>
      <color rgb="FF000000"/>
      <name val="Calibri"/>
      <family val="2"/>
    </font>
    <font>
      <sz val="12"/>
      <color rgb="FF595959"/>
      <name val="Calibri"/>
      <family val="2"/>
    </font>
    <font>
      <u/>
      <sz val="12"/>
      <color rgb="FF000000"/>
      <name val="Calibri"/>
      <family val="2"/>
    </font>
    <font>
      <b/>
      <i/>
      <sz val="12"/>
      <color rgb="FF000000"/>
      <name val="Calibri"/>
      <family val="2"/>
    </font>
    <font>
      <b/>
      <i/>
      <u/>
      <sz val="12"/>
      <color rgb="FF000000"/>
      <name val="Calibri"/>
      <family val="2"/>
    </font>
    <font>
      <sz val="11"/>
      <color rgb="FF0070C0"/>
      <name val="Calibri"/>
      <family val="2"/>
    </font>
    <font>
      <i/>
      <sz val="11"/>
      <color rgb="FF0070C0"/>
      <name val="Calibri"/>
      <family val="2"/>
    </font>
    <font>
      <i/>
      <sz val="12"/>
      <color rgb="FF757171"/>
      <name val="Calibri"/>
      <family val="2"/>
    </font>
    <font>
      <sz val="12"/>
      <color rgb="FF3F3F76"/>
      <name val="Calibri"/>
      <family val="2"/>
    </font>
    <font>
      <b/>
      <sz val="12"/>
      <color rgb="FF44546A"/>
      <name val="Calibri"/>
      <family val="2"/>
    </font>
    <font>
      <sz val="12"/>
      <color rgb="FF44546A"/>
      <name val="Calibri Light"/>
      <family val="2"/>
    </font>
    <font>
      <b/>
      <sz val="12"/>
      <color rgb="FF203764"/>
      <name val="Calibri"/>
      <family val="2"/>
    </font>
    <font>
      <b/>
      <sz val="9"/>
      <color rgb="FF000000"/>
      <name val="Calibri"/>
      <family val="2"/>
    </font>
    <font>
      <b/>
      <sz val="12"/>
      <color rgb="FF3F3F76"/>
      <name val="Calibri"/>
      <family val="2"/>
    </font>
    <font>
      <sz val="12"/>
      <color rgb="FF000000"/>
      <name val="Times New Roman"/>
      <family val="1"/>
    </font>
    <font>
      <b/>
      <sz val="11"/>
      <color rgb="FF595959"/>
      <name val="Calibri"/>
      <family val="2"/>
    </font>
    <font>
      <sz val="11"/>
      <color rgb="FF595959"/>
      <name val="Calibri"/>
      <family val="2"/>
    </font>
    <font>
      <b/>
      <sz val="8"/>
      <color rgb="FF000000"/>
      <name val="Calibri"/>
      <family val="2"/>
    </font>
    <font>
      <i/>
      <sz val="11"/>
      <color rgb="FF000000"/>
      <name val="Calibri"/>
      <family val="2"/>
    </font>
    <font>
      <sz val="12"/>
      <color rgb="FF3F3F3F"/>
      <name val="Calibri"/>
      <family val="2"/>
    </font>
    <font>
      <sz val="12"/>
      <color rgb="FFC00000"/>
      <name val="Calibri"/>
      <family val="2"/>
    </font>
    <font>
      <sz val="11"/>
      <color rgb="FFC00000"/>
      <name val="Calibri"/>
      <family val="2"/>
    </font>
    <font>
      <b/>
      <sz val="11"/>
      <color rgb="FFC00000"/>
      <name val="Calibri"/>
      <family val="2"/>
    </font>
    <font>
      <b/>
      <sz val="12"/>
      <color rgb="FF3F3F3F"/>
      <name val="Calibri"/>
      <family val="2"/>
    </font>
    <font>
      <sz val="11"/>
      <color rgb="FF3F3F3F"/>
      <name val="Calibri"/>
      <family val="2"/>
    </font>
    <font>
      <sz val="20"/>
      <color rgb="FF000000"/>
      <name val="Calibri"/>
      <family val="2"/>
    </font>
    <font>
      <sz val="12"/>
      <name val="Calibri"/>
      <family val="2"/>
    </font>
    <font>
      <b/>
      <sz val="14"/>
      <color rgb="FF44546A"/>
      <name val="Calibri"/>
      <family val="2"/>
    </font>
  </fonts>
  <fills count="26">
    <fill>
      <patternFill patternType="none"/>
    </fill>
    <fill>
      <patternFill patternType="gray125"/>
    </fill>
    <fill>
      <patternFill patternType="solid">
        <fgColor rgb="FFD9E1F2"/>
        <bgColor rgb="FFD9E1F2"/>
      </patternFill>
    </fill>
    <fill>
      <patternFill patternType="solid">
        <fgColor rgb="FFF2F2F2"/>
        <bgColor rgb="FFF2F2F2"/>
      </patternFill>
    </fill>
    <fill>
      <patternFill patternType="solid">
        <fgColor rgb="FFFFC7CE"/>
        <bgColor rgb="FFFFC7CE"/>
      </patternFill>
    </fill>
    <fill>
      <patternFill patternType="solid">
        <fgColor rgb="FFC6EFCE"/>
        <bgColor rgb="FFC6EFCE"/>
      </patternFill>
    </fill>
    <fill>
      <patternFill patternType="solid">
        <fgColor rgb="FFFFCC99"/>
        <bgColor rgb="FFFFCC99"/>
      </patternFill>
    </fill>
    <fill>
      <patternFill patternType="solid">
        <fgColor rgb="FFFFFFCC"/>
        <bgColor rgb="FFFFFFCC"/>
      </patternFill>
    </fill>
    <fill>
      <patternFill patternType="solid">
        <fgColor rgb="FF203764"/>
        <bgColor rgb="FF203764"/>
      </patternFill>
    </fill>
    <fill>
      <patternFill patternType="solid">
        <fgColor rgb="FFFCE4D6"/>
        <bgColor rgb="FFFCE4D6"/>
      </patternFill>
    </fill>
    <fill>
      <patternFill patternType="solid">
        <fgColor rgb="FF002060"/>
        <bgColor rgb="FF002060"/>
      </patternFill>
    </fill>
    <fill>
      <patternFill patternType="solid">
        <fgColor rgb="FFFFFFFF"/>
        <bgColor rgb="FFFFFFFF"/>
      </patternFill>
    </fill>
    <fill>
      <patternFill patternType="solid">
        <fgColor rgb="FF000000"/>
        <bgColor rgb="FF000000"/>
      </patternFill>
    </fill>
    <fill>
      <patternFill patternType="solid">
        <fgColor rgb="FFFEF5F0"/>
        <bgColor rgb="FFFEF5F0"/>
      </patternFill>
    </fill>
    <fill>
      <patternFill patternType="solid">
        <fgColor rgb="FFD9D9D9"/>
        <bgColor rgb="FFD9D9D9"/>
      </patternFill>
    </fill>
    <fill>
      <patternFill patternType="solid">
        <fgColor rgb="FFC5C5FF"/>
        <bgColor rgb="FFC5C5FF"/>
      </patternFill>
    </fill>
    <fill>
      <patternFill patternType="solid">
        <fgColor rgb="FFFFFF99"/>
        <bgColor rgb="FFFFFF99"/>
      </patternFill>
    </fill>
    <fill>
      <patternFill patternType="solid">
        <fgColor rgb="FFB0F8AE"/>
        <bgColor rgb="FFB0F8AE"/>
      </patternFill>
    </fill>
    <fill>
      <patternFill patternType="solid">
        <fgColor rgb="FFFFC000"/>
        <bgColor rgb="FFFFC000"/>
      </patternFill>
    </fill>
    <fill>
      <patternFill patternType="solid">
        <fgColor rgb="FFFFCCFF"/>
        <bgColor rgb="FFFFCCFF"/>
      </patternFill>
    </fill>
    <fill>
      <patternFill patternType="solid">
        <fgColor rgb="FFCCFFFF"/>
        <bgColor rgb="FFCCFFFF"/>
      </patternFill>
    </fill>
    <fill>
      <patternFill patternType="solid">
        <fgColor rgb="FFEEDDFF"/>
        <bgColor rgb="FFEEDDFF"/>
      </patternFill>
    </fill>
    <fill>
      <patternFill patternType="solid">
        <fgColor rgb="FFEEFFBD"/>
        <bgColor rgb="FFEEFFBD"/>
      </patternFill>
    </fill>
    <fill>
      <patternFill patternType="solid">
        <fgColor rgb="FFF8CAAE"/>
        <bgColor rgb="FFF8CAAE"/>
      </patternFill>
    </fill>
    <fill>
      <patternFill patternType="solid">
        <fgColor rgb="FF8BC5FF"/>
        <bgColor rgb="FF8BC5FF"/>
      </patternFill>
    </fill>
    <fill>
      <patternFill patternType="solid">
        <fgColor rgb="FF00B0F0"/>
        <bgColor rgb="FF00B0F0"/>
      </patternFill>
    </fill>
  </fills>
  <borders count="8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7F7F7F"/>
      </left>
      <right style="thin">
        <color rgb="FF7F7F7F"/>
      </right>
      <top/>
      <bottom style="thin">
        <color rgb="FF7F7F7F"/>
      </bottom>
      <diagonal/>
    </border>
    <border>
      <left style="thin">
        <color rgb="FF7F7F7F"/>
      </left>
      <right style="thin">
        <color rgb="FF000000"/>
      </right>
      <top style="thin">
        <color rgb="FF000000"/>
      </top>
      <bottom/>
      <diagonal/>
    </border>
    <border>
      <left style="thin">
        <color rgb="FF000000"/>
      </left>
      <right style="thin">
        <color rgb="FF7F7F7F"/>
      </right>
      <top style="thin">
        <color rgb="FF7F7F7F"/>
      </top>
      <bottom style="thin">
        <color rgb="FF000000"/>
      </bottom>
      <diagonal/>
    </border>
    <border>
      <left style="thin">
        <color rgb="FF7F7F7F"/>
      </left>
      <right style="thin">
        <color rgb="FF7F7F7F"/>
      </right>
      <top style="thin">
        <color rgb="FF7F7F7F"/>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style="thin">
        <color rgb="FF000000"/>
      </right>
      <top style="thin">
        <color rgb="FF000000"/>
      </top>
      <bottom style="medium">
        <color rgb="FF000000"/>
      </bottom>
      <diagonal/>
    </border>
    <border>
      <left style="thin">
        <color rgb="FF7F7F7F"/>
      </left>
      <right style="thin">
        <color rgb="FF000000"/>
      </right>
      <top style="thin">
        <color rgb="FF7F7F7F"/>
      </top>
      <bottom style="thin">
        <color rgb="FF000000"/>
      </bottom>
      <diagonal/>
    </border>
    <border>
      <left/>
      <right style="thin">
        <color rgb="FF7F7F7F"/>
      </right>
      <top/>
      <bottom style="thin">
        <color rgb="FF000000"/>
      </bottom>
      <diagonal/>
    </border>
    <border>
      <left style="thin">
        <color rgb="FF7F7F7F"/>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7F7F7F"/>
      </right>
      <top style="thin">
        <color rgb="FF000000"/>
      </top>
      <bottom style="medium">
        <color rgb="FF000000"/>
      </bottom>
      <diagonal/>
    </border>
    <border>
      <left/>
      <right style="thin">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7F7F7F"/>
      </top>
      <bottom style="thin">
        <color rgb="FF000000"/>
      </bottom>
      <diagonal/>
    </border>
    <border>
      <left style="thin">
        <color rgb="FF7F7F7F"/>
      </left>
      <right style="thin">
        <color rgb="FF000000"/>
      </right>
      <top/>
      <bottom style="thin">
        <color rgb="FF000000"/>
      </bottom>
      <diagonal/>
    </border>
    <border>
      <left style="thin">
        <color rgb="FF000000"/>
      </left>
      <right style="thin">
        <color rgb="FF000000"/>
      </right>
      <top style="thin">
        <color rgb="FF000000"/>
      </top>
      <bottom style="thin">
        <color rgb="FF7F7F7F"/>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7F7F7F"/>
      </top>
      <bottom style="medium">
        <color rgb="FF000000"/>
      </bottom>
      <diagonal/>
    </border>
    <border>
      <left style="thin">
        <color rgb="FF000000"/>
      </left>
      <right/>
      <top style="thin">
        <color rgb="FF000000"/>
      </top>
      <bottom style="medium">
        <color rgb="FF000000"/>
      </bottom>
      <diagonal/>
    </border>
    <border>
      <left/>
      <right style="thin">
        <color rgb="FF7F7F7F"/>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7F7F7F"/>
      </right>
      <top style="thin">
        <color rgb="FF000000"/>
      </top>
      <bottom style="thin">
        <color rgb="FF000000"/>
      </bottom>
      <diagonal/>
    </border>
    <border>
      <left/>
      <right style="thin">
        <color rgb="FF7F7F7F"/>
      </right>
      <top style="thin">
        <color rgb="FF000000"/>
      </top>
      <bottom/>
      <diagonal/>
    </border>
    <border>
      <left style="thick">
        <color rgb="FF000000"/>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7F7F7F"/>
      </left>
      <right style="thin">
        <color rgb="FF000000"/>
      </right>
      <top style="thin">
        <color rgb="FF7F7F7F"/>
      </top>
      <bottom style="thin">
        <color rgb="FF7F7F7F"/>
      </bottom>
      <diagonal/>
    </border>
    <border>
      <left style="thin">
        <color rgb="FF7F7F7F"/>
      </left>
      <right style="thin">
        <color rgb="FF7F7F7F"/>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B2B2B2"/>
      </right>
      <top/>
      <bottom style="medium">
        <color rgb="FF000000"/>
      </bottom>
      <diagonal/>
    </border>
    <border>
      <left style="thin">
        <color rgb="FFB2B2B2"/>
      </left>
      <right style="thin">
        <color rgb="FFB2B2B2"/>
      </right>
      <top/>
      <bottom style="medium">
        <color rgb="FF000000"/>
      </bottom>
      <diagonal/>
    </border>
    <border>
      <left style="thin">
        <color rgb="FFB2B2B2"/>
      </left>
      <right style="medium">
        <color rgb="FF000000"/>
      </right>
      <top/>
      <bottom style="medium">
        <color rgb="FF000000"/>
      </bottom>
      <diagonal/>
    </border>
    <border>
      <left style="thin">
        <color rgb="FFB2B2B2"/>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3F3F3F"/>
      </left>
      <right style="thin">
        <color rgb="FF3F3F3F"/>
      </right>
      <top/>
      <bottom style="thin">
        <color rgb="FF3F3F3F"/>
      </bottom>
      <diagonal/>
    </border>
    <border>
      <left style="thin">
        <color rgb="FF7F7F7F"/>
      </left>
      <right style="thin">
        <color rgb="FF000000"/>
      </right>
      <top style="thin">
        <color rgb="FF000000"/>
      </top>
      <bottom style="thin">
        <color rgb="FF7F7F7F"/>
      </bottom>
      <diagonal/>
    </border>
    <border>
      <left style="thin">
        <color rgb="FF7F7F7F"/>
      </left>
      <right/>
      <top style="thin">
        <color rgb="FF7F7F7F"/>
      </top>
      <bottom style="thin">
        <color rgb="FF7F7F7F"/>
      </bottom>
      <diagonal/>
    </border>
    <border>
      <left style="thin">
        <color rgb="FF3F3F3F"/>
      </left>
      <right style="thin">
        <color rgb="FF3F3F3F"/>
      </right>
      <top style="thin">
        <color rgb="FF3F3F3F"/>
      </top>
      <bottom/>
      <diagonal/>
    </border>
    <border>
      <left style="thin">
        <color rgb="FF7F7F7F"/>
      </left>
      <right style="thin">
        <color rgb="FF7F7F7F"/>
      </right>
      <top style="thin">
        <color rgb="FF7F7F7F"/>
      </top>
      <bottom/>
      <diagonal/>
    </border>
    <border>
      <left style="thin">
        <color rgb="FF7F7F7F"/>
      </left>
      <right style="thin">
        <color rgb="FF000000"/>
      </right>
      <top style="thin">
        <color rgb="FF7F7F7F"/>
      </top>
      <bottom/>
      <diagonal/>
    </border>
    <border>
      <left style="thin">
        <color rgb="FF7F7F7F"/>
      </left>
      <right/>
      <top style="thin">
        <color rgb="FF7F7F7F"/>
      </top>
      <bottom/>
      <diagonal/>
    </border>
    <border>
      <left style="thin">
        <color rgb="FF000000"/>
      </left>
      <right/>
      <top style="thin">
        <color rgb="FF7F7F7F"/>
      </top>
      <bottom style="thin">
        <color rgb="FF7F7F7F"/>
      </bottom>
      <diagonal/>
    </border>
    <border>
      <left style="thin">
        <color rgb="FF000000"/>
      </left>
      <right/>
      <top style="thin">
        <color rgb="FF7F7F7F"/>
      </top>
      <bottom/>
      <diagonal/>
    </border>
    <border>
      <left style="thin">
        <color rgb="FF3F3F3F"/>
      </left>
      <right style="thin">
        <color rgb="FF3F3F3F"/>
      </right>
      <top style="thin">
        <color rgb="FF000000"/>
      </top>
      <bottom style="medium">
        <color rgb="FF000000"/>
      </bottom>
      <diagonal/>
    </border>
    <border>
      <left style="thin">
        <color rgb="FF7F7F7F"/>
      </left>
      <right/>
      <top style="thin">
        <color rgb="FF000000"/>
      </top>
      <bottom style="medium">
        <color rgb="FF000000"/>
      </bottom>
      <diagonal/>
    </border>
  </borders>
  <cellStyleXfs count="1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5" fillId="0" borderId="0" applyNumberFormat="0" applyFill="0" applyBorder="0" applyAlignment="0" applyProtection="0"/>
    <xf numFmtId="0" fontId="7" fillId="6" borderId="1" applyNumberFormat="0" applyAlignment="0" applyProtection="0"/>
    <xf numFmtId="0" fontId="8" fillId="3" borderId="2" applyNumberFormat="0" applyAlignment="0" applyProtection="0"/>
    <xf numFmtId="0" fontId="2" fillId="3" borderId="1" applyNumberFormat="0" applyAlignment="0" applyProtection="0"/>
    <xf numFmtId="0" fontId="1" fillId="7" borderId="3" applyNumberFormat="0" applyFont="0" applyAlignment="0" applyProtection="0"/>
    <xf numFmtId="0" fontId="1" fillId="2" borderId="0" applyNumberFormat="0" applyFont="0" applyBorder="0" applyAlignment="0" applyProtection="0"/>
    <xf numFmtId="0" fontId="3" fillId="4" borderId="0" applyNumberFormat="0" applyBorder="0" applyAlignment="0" applyProtection="0"/>
    <xf numFmtId="0" fontId="4" fillId="5" borderId="0" applyNumberFormat="0" applyBorder="0" applyAlignment="0" applyProtection="0"/>
    <xf numFmtId="0" fontId="6" fillId="0" borderId="0" applyNumberFormat="0" applyFill="0" applyBorder="0" applyAlignment="0" applyProtection="0"/>
    <xf numFmtId="0" fontId="9" fillId="8" borderId="0" applyNumberFormat="0" applyBorder="0">
      <alignment horizontal="left" vertical="center"/>
      <protection locked="0"/>
    </xf>
    <xf numFmtId="0" fontId="10" fillId="2" borderId="0" applyNumberFormat="0" applyBorder="0" applyProtection="0">
      <alignment horizontal="left" vertical="center" wrapText="1"/>
    </xf>
  </cellStyleXfs>
  <cellXfs count="379">
    <xf numFmtId="0" fontId="0" fillId="0" borderId="0" xfId="0"/>
    <xf numFmtId="0" fontId="13" fillId="8" borderId="0" xfId="12" applyFont="1" applyFill="1" applyAlignment="1" applyProtection="1">
      <alignment horizontal="left" vertical="center"/>
    </xf>
    <xf numFmtId="0" fontId="14" fillId="0" borderId="0" xfId="0" applyFont="1"/>
    <xf numFmtId="0" fontId="15" fillId="0" borderId="4" xfId="0" applyFont="1" applyBorder="1" applyAlignment="1" applyProtection="1">
      <alignment vertical="top"/>
    </xf>
    <xf numFmtId="0" fontId="14" fillId="0" borderId="5" xfId="0" applyFont="1" applyBorder="1" applyAlignment="1" applyProtection="1">
      <alignment horizontal="left" vertical="top" wrapText="1"/>
    </xf>
    <xf numFmtId="0" fontId="15" fillId="0" borderId="6" xfId="0" applyFont="1" applyBorder="1" applyProtection="1"/>
    <xf numFmtId="0" fontId="14" fillId="0" borderId="8" xfId="0" applyFont="1" applyBorder="1" applyProtection="1"/>
    <xf numFmtId="0" fontId="14" fillId="0" borderId="0" xfId="0" applyFont="1" applyProtection="1"/>
    <xf numFmtId="0" fontId="14" fillId="0" borderId="0" xfId="0" applyFont="1" applyAlignment="1" applyProtection="1">
      <alignment wrapText="1"/>
    </xf>
    <xf numFmtId="0" fontId="13" fillId="8" borderId="0" xfId="0" applyFont="1" applyFill="1" applyProtection="1"/>
    <xf numFmtId="0" fontId="16" fillId="8" borderId="0" xfId="0" applyFont="1" applyFill="1" applyAlignment="1" applyProtection="1">
      <alignment wrapText="1"/>
    </xf>
    <xf numFmtId="0" fontId="15" fillId="2" borderId="10" xfId="0" applyFont="1" applyFill="1" applyBorder="1" applyAlignment="1">
      <alignment vertical="top"/>
    </xf>
    <xf numFmtId="0" fontId="14" fillId="3" borderId="10" xfId="0" applyFont="1" applyFill="1" applyBorder="1" applyAlignment="1">
      <alignment vertical="top" wrapText="1"/>
    </xf>
    <xf numFmtId="0" fontId="15" fillId="2" borderId="10" xfId="3" applyFont="1" applyFill="1" applyBorder="1" applyAlignment="1">
      <alignment horizontal="left" vertical="center" wrapText="1"/>
    </xf>
    <xf numFmtId="0" fontId="17" fillId="9" borderId="10" xfId="4" applyFont="1" applyFill="1" applyBorder="1" applyAlignment="1" applyProtection="1">
      <alignment vertical="center" wrapText="1"/>
      <protection locked="0"/>
    </xf>
    <xf numFmtId="0" fontId="15" fillId="2" borderId="10" xfId="3" applyFont="1" applyFill="1" applyBorder="1" applyAlignment="1">
      <alignment horizontal="left" vertical="center"/>
    </xf>
    <xf numFmtId="1" fontId="17" fillId="9" borderId="10" xfId="4" applyNumberFormat="1" applyFont="1" applyFill="1" applyBorder="1" applyAlignment="1" applyProtection="1">
      <alignment horizontal="left" vertical="center" wrapText="1"/>
      <protection locked="0"/>
    </xf>
    <xf numFmtId="0" fontId="14" fillId="0" borderId="0" xfId="0" applyFont="1" applyAlignment="1">
      <alignment wrapText="1"/>
    </xf>
    <xf numFmtId="0" fontId="13" fillId="10" borderId="0" xfId="0" applyFont="1" applyFill="1" applyProtection="1"/>
    <xf numFmtId="0" fontId="14" fillId="10" borderId="0" xfId="0" applyFont="1" applyFill="1" applyAlignment="1">
      <alignment wrapText="1"/>
    </xf>
    <xf numFmtId="0" fontId="15" fillId="2" borderId="10" xfId="0" applyFont="1" applyFill="1" applyBorder="1" applyAlignment="1" applyProtection="1">
      <alignment vertical="top"/>
    </xf>
    <xf numFmtId="0" fontId="14" fillId="3" borderId="10" xfId="0" applyFont="1" applyFill="1" applyBorder="1" applyAlignment="1" applyProtection="1">
      <alignment vertical="top" wrapText="1"/>
    </xf>
    <xf numFmtId="0" fontId="14" fillId="3" borderId="11" xfId="0" applyFont="1" applyFill="1" applyBorder="1" applyAlignment="1" applyProtection="1">
      <alignment vertical="top"/>
    </xf>
    <xf numFmtId="0" fontId="14" fillId="3" borderId="11" xfId="0" applyFont="1" applyFill="1" applyBorder="1" applyAlignment="1" applyProtection="1">
      <alignment vertical="top" wrapText="1"/>
    </xf>
    <xf numFmtId="0" fontId="14" fillId="3" borderId="0" xfId="0" applyFont="1" applyFill="1" applyAlignment="1" applyProtection="1">
      <alignment vertical="top"/>
    </xf>
    <xf numFmtId="0" fontId="14" fillId="0" borderId="0" xfId="0" applyFont="1" applyProtection="1">
      <protection hidden="1"/>
    </xf>
    <xf numFmtId="0" fontId="19" fillId="11" borderId="0" xfId="0" applyFont="1" applyFill="1" applyAlignment="1" applyProtection="1">
      <alignment vertical="top"/>
      <protection hidden="1"/>
    </xf>
    <xf numFmtId="1" fontId="19" fillId="11" borderId="0" xfId="0" applyNumberFormat="1" applyFont="1" applyFill="1" applyAlignment="1" applyProtection="1">
      <alignment horizontal="left" vertical="top" wrapText="1"/>
      <protection hidden="1"/>
    </xf>
    <xf numFmtId="1" fontId="19" fillId="11" borderId="0" xfId="0" applyNumberFormat="1" applyFont="1" applyFill="1" applyAlignment="1" applyProtection="1">
      <alignment horizontal="left" wrapText="1"/>
      <protection hidden="1"/>
    </xf>
    <xf numFmtId="49" fontId="14" fillId="3" borderId="10" xfId="0" applyNumberFormat="1" applyFont="1" applyFill="1" applyBorder="1" applyAlignment="1" applyProtection="1">
      <alignment vertical="top" wrapText="1"/>
    </xf>
    <xf numFmtId="0" fontId="13" fillId="8" borderId="11" xfId="0" applyFont="1" applyFill="1" applyBorder="1" applyAlignment="1">
      <alignment horizontal="left" vertical="top"/>
    </xf>
    <xf numFmtId="0" fontId="13" fillId="8" borderId="12" xfId="0" applyFont="1" applyFill="1" applyBorder="1" applyAlignment="1">
      <alignment horizontal="left" vertical="top" wrapText="1"/>
    </xf>
    <xf numFmtId="0" fontId="15" fillId="0" borderId="13" xfId="0" applyFont="1" applyBorder="1" applyAlignment="1">
      <alignment horizontal="left" vertical="top" wrapText="1"/>
    </xf>
    <xf numFmtId="0" fontId="15"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13" fillId="8" borderId="14" xfId="0" applyFont="1" applyFill="1" applyBorder="1" applyAlignment="1">
      <alignment horizontal="left" vertical="top"/>
    </xf>
    <xf numFmtId="0" fontId="13" fillId="8" borderId="15" xfId="0" applyFont="1" applyFill="1" applyBorder="1" applyAlignment="1">
      <alignment horizontal="left" vertical="top" wrapText="1"/>
    </xf>
    <xf numFmtId="0" fontId="15" fillId="2" borderId="11" xfId="0" applyFont="1" applyFill="1" applyBorder="1" applyAlignment="1">
      <alignment horizontal="left" vertical="top"/>
    </xf>
    <xf numFmtId="0" fontId="15" fillId="2" borderId="12" xfId="0" applyFont="1" applyFill="1" applyBorder="1" applyAlignment="1">
      <alignment horizontal="left" vertical="top"/>
    </xf>
    <xf numFmtId="0" fontId="13" fillId="8" borderId="16" xfId="0" applyFont="1" applyFill="1" applyBorder="1" applyAlignment="1">
      <alignment horizontal="left" vertical="top" wrapText="1"/>
    </xf>
    <xf numFmtId="0" fontId="14" fillId="0" borderId="10" xfId="0" applyFont="1" applyBorder="1" applyAlignment="1">
      <alignment vertical="top" wrapText="1"/>
    </xf>
    <xf numFmtId="0" fontId="15" fillId="2" borderId="14" xfId="0" applyFont="1" applyFill="1" applyBorder="1" applyAlignment="1"/>
    <xf numFmtId="0" fontId="15" fillId="2" borderId="17" xfId="0" applyFont="1" applyFill="1" applyBorder="1" applyAlignment="1">
      <alignment horizontal="left" vertical="top"/>
    </xf>
    <xf numFmtId="0" fontId="5" fillId="11" borderId="0" xfId="3" applyFont="1" applyFill="1" applyAlignment="1">
      <alignment horizontal="left"/>
    </xf>
    <xf numFmtId="0" fontId="11" fillId="11" borderId="0" xfId="2" applyFont="1" applyFill="1" applyAlignment="1">
      <alignment horizontal="left" vertical="top"/>
    </xf>
    <xf numFmtId="0" fontId="0" fillId="0" borderId="0" xfId="0" applyProtection="1"/>
    <xf numFmtId="0" fontId="0" fillId="12" borderId="0" xfId="0" applyFill="1" applyProtection="1"/>
    <xf numFmtId="0" fontId="10" fillId="2" borderId="10" xfId="13" applyFont="1" applyFill="1" applyBorder="1" applyAlignment="1" applyProtection="1">
      <alignment horizontal="center" vertical="center" wrapText="1"/>
    </xf>
    <xf numFmtId="0" fontId="23" fillId="13" borderId="10" xfId="0" applyFont="1" applyFill="1" applyBorder="1" applyAlignment="1" applyProtection="1">
      <alignment horizontal="center" vertical="center" wrapText="1"/>
    </xf>
    <xf numFmtId="14" fontId="23" fillId="13" borderId="10" xfId="0" applyNumberFormat="1" applyFont="1" applyFill="1" applyBorder="1" applyAlignment="1" applyProtection="1">
      <alignment horizontal="center" vertical="center" wrapText="1"/>
    </xf>
    <xf numFmtId="9" fontId="23" fillId="13" borderId="10" xfId="0" applyNumberFormat="1" applyFont="1" applyFill="1" applyBorder="1" applyAlignment="1" applyProtection="1">
      <alignment horizontal="center" vertical="center" wrapText="1"/>
    </xf>
    <xf numFmtId="14" fontId="24" fillId="13" borderId="10" xfId="0" applyNumberFormat="1" applyFont="1" applyFill="1" applyBorder="1" applyAlignment="1" applyProtection="1">
      <alignment horizontal="center" vertical="center" wrapText="1"/>
    </xf>
    <xf numFmtId="0" fontId="24" fillId="0" borderId="0" xfId="0" applyFont="1"/>
    <xf numFmtId="0" fontId="0" fillId="0" borderId="10" xfId="0" applyBorder="1" applyAlignment="1" applyProtection="1">
      <alignment horizontal="center" vertical="center" wrapText="1"/>
      <protection locked="0"/>
    </xf>
    <xf numFmtId="14" fontId="0" fillId="0" borderId="10"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0" fontId="0" fillId="12" borderId="0" xfId="0" applyFill="1"/>
    <xf numFmtId="0" fontId="2" fillId="3" borderId="1" xfId="6" applyFont="1" applyFill="1" applyBorder="1" applyAlignment="1">
      <alignment horizontal="center"/>
    </xf>
    <xf numFmtId="2" fontId="2" fillId="3" borderId="1" xfId="6" applyNumberFormat="1" applyFont="1" applyFill="1" applyBorder="1" applyAlignment="1">
      <alignment horizontal="center"/>
    </xf>
    <xf numFmtId="0" fontId="0" fillId="0" borderId="0" xfId="0" applyAlignment="1">
      <alignment wrapText="1"/>
    </xf>
    <xf numFmtId="0" fontId="9" fillId="8" borderId="18" xfId="12" applyFont="1" applyFill="1" applyBorder="1" applyAlignment="1" applyProtection="1">
      <alignment horizontal="left" vertical="center"/>
    </xf>
    <xf numFmtId="0" fontId="9" fillId="8" borderId="19" xfId="12" applyFont="1" applyFill="1" applyBorder="1" applyAlignment="1" applyProtection="1">
      <alignment horizontal="left" vertical="center"/>
    </xf>
    <xf numFmtId="0" fontId="10" fillId="2" borderId="6" xfId="13" applyFont="1" applyFill="1" applyBorder="1" applyAlignment="1" applyProtection="1">
      <alignment horizontal="left" vertical="center" wrapText="1"/>
    </xf>
    <xf numFmtId="0" fontId="10" fillId="2" borderId="20" xfId="13" applyFont="1" applyFill="1" applyBorder="1" applyAlignment="1" applyProtection="1">
      <alignment horizontal="left" vertical="center" wrapText="1"/>
    </xf>
    <xf numFmtId="0" fontId="0" fillId="0" borderId="21" xfId="0" applyBorder="1" applyProtection="1"/>
    <xf numFmtId="2" fontId="0" fillId="0" borderId="22" xfId="0" applyNumberFormat="1" applyBorder="1" applyAlignment="1" applyProtection="1">
      <alignment horizontal="center"/>
      <protection locked="0"/>
    </xf>
    <xf numFmtId="0" fontId="0" fillId="0" borderId="23" xfId="0" applyBorder="1" applyProtection="1"/>
    <xf numFmtId="2" fontId="0" fillId="0" borderId="24" xfId="0" applyNumberFormat="1" applyBorder="1" applyAlignment="1" applyProtection="1">
      <alignment horizontal="center"/>
      <protection locked="0"/>
    </xf>
    <xf numFmtId="0" fontId="2" fillId="3" borderId="1" xfId="6" applyFont="1" applyFill="1" applyBorder="1" applyAlignment="1">
      <alignment horizontal="right"/>
    </xf>
    <xf numFmtId="0" fontId="5" fillId="0" borderId="17" xfId="3" applyFont="1" applyBorder="1" applyAlignment="1">
      <alignment horizontal="left"/>
    </xf>
    <xf numFmtId="0" fontId="16" fillId="0" borderId="0" xfId="0" applyFont="1" applyAlignment="1" applyProtection="1">
      <alignment vertical="top"/>
      <protection locked="0" hidden="1"/>
    </xf>
    <xf numFmtId="0" fontId="14" fillId="0" borderId="0" xfId="0" applyFont="1" applyAlignment="1" applyProtection="1">
      <alignment vertical="top"/>
    </xf>
    <xf numFmtId="0" fontId="11" fillId="0" borderId="25" xfId="2" applyFont="1" applyBorder="1" applyAlignment="1">
      <alignment horizontal="left" vertical="top"/>
    </xf>
    <xf numFmtId="0" fontId="11" fillId="0" borderId="26" xfId="2" applyFont="1" applyBorder="1" applyAlignment="1">
      <alignment horizontal="center" vertical="top"/>
    </xf>
    <xf numFmtId="0" fontId="9" fillId="8" borderId="16" xfId="12" applyFont="1" applyFill="1" applyBorder="1" applyAlignment="1" applyProtection="1">
      <alignment horizontal="left" vertical="center"/>
    </xf>
    <xf numFmtId="0" fontId="9" fillId="8" borderId="12" xfId="12" applyFont="1" applyFill="1" applyBorder="1" applyAlignment="1" applyProtection="1">
      <alignment horizontal="left" vertical="center"/>
    </xf>
    <xf numFmtId="0" fontId="16" fillId="0" borderId="0" xfId="0" applyFont="1" applyProtection="1">
      <protection locked="0" hidden="1"/>
    </xf>
    <xf numFmtId="49" fontId="14" fillId="2" borderId="16" xfId="0" applyNumberFormat="1" applyFont="1" applyFill="1" applyBorder="1" applyAlignment="1" applyProtection="1">
      <alignment horizontal="left" vertical="top" wrapText="1"/>
    </xf>
    <xf numFmtId="49" fontId="14" fillId="13" borderId="10" xfId="0" applyNumberFormat="1" applyFont="1" applyFill="1" applyBorder="1" applyAlignment="1" applyProtection="1">
      <alignment horizontal="left" vertical="top" wrapText="1"/>
      <protection locked="0"/>
    </xf>
    <xf numFmtId="0" fontId="25" fillId="0" borderId="0" xfId="0" applyFont="1" applyAlignment="1" applyProtection="1">
      <alignment horizontal="left" vertical="top" wrapText="1"/>
    </xf>
    <xf numFmtId="0" fontId="25" fillId="0" borderId="17" xfId="0" applyFont="1" applyBorder="1" applyAlignment="1" applyProtection="1">
      <alignment horizontal="left" vertical="top" wrapText="1"/>
    </xf>
    <xf numFmtId="0" fontId="9" fillId="8" borderId="16" xfId="0" applyFont="1" applyFill="1" applyBorder="1" applyProtection="1"/>
    <xf numFmtId="0" fontId="9" fillId="8" borderId="12" xfId="0" applyFont="1" applyFill="1" applyBorder="1" applyProtection="1"/>
    <xf numFmtId="0" fontId="15" fillId="0" borderId="25" xfId="0" applyFont="1" applyBorder="1" applyAlignment="1" applyProtection="1">
      <alignment horizontal="left" vertical="center" wrapText="1" indent="1"/>
    </xf>
    <xf numFmtId="164" fontId="26" fillId="6" borderId="27" xfId="4" applyNumberFormat="1" applyFont="1" applyFill="1" applyBorder="1" applyAlignment="1" applyProtection="1">
      <alignment horizontal="left" vertical="center"/>
      <protection locked="0"/>
    </xf>
    <xf numFmtId="0" fontId="14" fillId="0" borderId="0" xfId="0" applyFont="1" applyAlignment="1" applyProtection="1">
      <alignment vertical="center"/>
    </xf>
    <xf numFmtId="0" fontId="15" fillId="0" borderId="12" xfId="0" applyFont="1" applyBorder="1" applyAlignment="1" applyProtection="1">
      <alignment horizontal="left" vertical="center" wrapText="1" indent="1"/>
    </xf>
    <xf numFmtId="9" fontId="17" fillId="3" borderId="26" xfId="1" applyFont="1" applyFill="1" applyBorder="1" applyAlignment="1">
      <alignment horizontal="left" vertical="center"/>
    </xf>
    <xf numFmtId="0" fontId="15" fillId="2" borderId="12" xfId="0" applyFont="1" applyFill="1" applyBorder="1" applyAlignment="1" applyProtection="1">
      <alignment horizontal="left" vertical="top" wrapText="1"/>
    </xf>
    <xf numFmtId="0" fontId="15" fillId="2" borderId="10" xfId="0" applyFont="1" applyFill="1" applyBorder="1" applyAlignment="1" applyProtection="1">
      <alignment horizontal="left" vertical="top"/>
    </xf>
    <xf numFmtId="49" fontId="18" fillId="9" borderId="12" xfId="0" applyNumberFormat="1" applyFont="1" applyFill="1" applyBorder="1" applyAlignment="1" applyProtection="1">
      <alignment horizontal="left" vertical="top" wrapText="1"/>
      <protection locked="0"/>
    </xf>
    <xf numFmtId="0" fontId="14" fillId="13" borderId="10" xfId="4" applyFont="1" applyFill="1" applyBorder="1" applyAlignment="1" applyProtection="1">
      <alignment horizontal="left" vertical="top" wrapText="1"/>
      <protection locked="0"/>
    </xf>
    <xf numFmtId="0" fontId="14" fillId="0" borderId="0" xfId="0" applyFont="1" applyProtection="1">
      <protection locked="0"/>
    </xf>
    <xf numFmtId="0" fontId="18" fillId="9" borderId="12" xfId="0" applyFont="1" applyFill="1" applyBorder="1" applyAlignment="1" applyProtection="1">
      <alignment horizontal="left" vertical="top" wrapText="1"/>
      <protection locked="0"/>
    </xf>
    <xf numFmtId="0" fontId="25" fillId="0" borderId="0" xfId="0" applyFont="1" applyAlignment="1" applyProtection="1">
      <alignment horizontal="left" vertical="top"/>
    </xf>
    <xf numFmtId="0" fontId="14" fillId="0" borderId="17" xfId="0" applyFont="1" applyBorder="1" applyProtection="1"/>
    <xf numFmtId="0" fontId="9" fillId="8" borderId="16" xfId="0" applyFont="1" applyFill="1" applyBorder="1" applyAlignment="1" applyProtection="1"/>
    <xf numFmtId="0" fontId="9" fillId="8" borderId="12" xfId="0" applyFont="1" applyFill="1" applyBorder="1" applyAlignment="1" applyProtection="1"/>
    <xf numFmtId="164" fontId="26" fillId="6" borderId="28" xfId="4" applyNumberFormat="1" applyFont="1" applyFill="1" applyBorder="1" applyAlignment="1" applyProtection="1">
      <alignment horizontal="left" vertical="center"/>
      <protection locked="0"/>
    </xf>
    <xf numFmtId="0" fontId="15" fillId="2" borderId="10" xfId="0" applyFont="1" applyFill="1" applyBorder="1" applyAlignment="1" applyProtection="1">
      <alignment horizontal="left" vertical="top" wrapText="1"/>
    </xf>
    <xf numFmtId="0" fontId="18" fillId="9" borderId="12" xfId="0" applyFont="1" applyFill="1" applyBorder="1" applyAlignment="1" applyProtection="1">
      <alignment horizontal="left" vertical="top" wrapText="1"/>
    </xf>
    <xf numFmtId="0" fontId="14" fillId="13" borderId="10" xfId="4" applyFont="1" applyFill="1" applyBorder="1" applyAlignment="1">
      <alignment horizontal="left" vertical="top" wrapText="1"/>
    </xf>
    <xf numFmtId="0" fontId="14" fillId="0" borderId="0" xfId="0" applyFont="1" applyAlignment="1" applyProtection="1">
      <alignment horizontal="right"/>
    </xf>
    <xf numFmtId="164" fontId="14" fillId="0" borderId="17" xfId="0" applyNumberFormat="1" applyFont="1" applyBorder="1" applyAlignment="1" applyProtection="1">
      <alignment horizontal="left"/>
    </xf>
    <xf numFmtId="0" fontId="27" fillId="0" borderId="0" xfId="3" applyFont="1" applyAlignment="1">
      <alignment horizontal="center" vertical="top"/>
    </xf>
    <xf numFmtId="0" fontId="28" fillId="0" borderId="0" xfId="2" applyFont="1" applyAlignment="1">
      <alignment horizontal="center" vertical="top"/>
    </xf>
    <xf numFmtId="0" fontId="14" fillId="8" borderId="0" xfId="0" applyFont="1" applyFill="1" applyAlignment="1">
      <alignment wrapText="1"/>
    </xf>
    <xf numFmtId="0" fontId="14" fillId="0" borderId="0" xfId="0" applyFont="1" applyFill="1" applyAlignment="1">
      <alignment wrapText="1"/>
    </xf>
    <xf numFmtId="0" fontId="15"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8" borderId="0" xfId="0" applyFont="1" applyFill="1" applyAlignment="1">
      <alignment horizontal="center" vertical="center"/>
    </xf>
    <xf numFmtId="0" fontId="15" fillId="2" borderId="10" xfId="0" applyFont="1" applyFill="1" applyBorder="1" applyAlignment="1" applyProtection="1">
      <alignment horizontal="center" vertical="center" wrapText="1"/>
    </xf>
    <xf numFmtId="0" fontId="15" fillId="0" borderId="0" xfId="0" applyFont="1" applyAlignment="1">
      <alignment horizontal="center" vertical="center"/>
    </xf>
    <xf numFmtId="0" fontId="14" fillId="0" borderId="10" xfId="0" applyFont="1" applyBorder="1"/>
    <xf numFmtId="164" fontId="26" fillId="9" borderId="1" xfId="4" applyNumberFormat="1" applyFont="1" applyFill="1" applyBorder="1" applyProtection="1">
      <protection locked="0"/>
    </xf>
    <xf numFmtId="164" fontId="17" fillId="3" borderId="11" xfId="6" applyNumberFormat="1" applyFont="1" applyFill="1" applyBorder="1"/>
    <xf numFmtId="0" fontId="14" fillId="8" borderId="0" xfId="0" applyFont="1" applyFill="1"/>
    <xf numFmtId="0" fontId="14" fillId="0" borderId="12" xfId="0" applyFont="1" applyBorder="1" applyAlignment="1">
      <alignment horizontal="left"/>
    </xf>
    <xf numFmtId="0" fontId="26" fillId="9" borderId="31" xfId="4" applyFont="1" applyFill="1" applyBorder="1" applyProtection="1">
      <protection locked="0"/>
    </xf>
    <xf numFmtId="0" fontId="17" fillId="3" borderId="32" xfId="6" applyFont="1" applyFill="1" applyBorder="1"/>
    <xf numFmtId="0" fontId="26" fillId="9" borderId="33" xfId="4" applyFont="1" applyFill="1" applyBorder="1" applyProtection="1">
      <protection locked="0"/>
    </xf>
    <xf numFmtId="0" fontId="26" fillId="9" borderId="34" xfId="4" applyFont="1" applyFill="1" applyBorder="1" applyProtection="1">
      <protection locked="0"/>
    </xf>
    <xf numFmtId="0" fontId="17" fillId="3" borderId="35" xfId="6" applyFont="1" applyFill="1" applyBorder="1"/>
    <xf numFmtId="0" fontId="14" fillId="0" borderId="0" xfId="0" applyFont="1" applyAlignment="1">
      <alignment horizontal="left"/>
    </xf>
    <xf numFmtId="0" fontId="15" fillId="0" borderId="0" xfId="0" applyFont="1" applyAlignment="1">
      <alignment horizontal="right"/>
    </xf>
    <xf numFmtId="0" fontId="29" fillId="14" borderId="36" xfId="4" applyFont="1" applyFill="1" applyBorder="1"/>
    <xf numFmtId="164" fontId="26" fillId="9" borderId="34" xfId="4" applyNumberFormat="1" applyFont="1" applyFill="1" applyBorder="1" applyProtection="1">
      <protection locked="0"/>
    </xf>
    <xf numFmtId="164" fontId="26" fillId="9" borderId="37" xfId="4" applyNumberFormat="1" applyFont="1" applyFill="1" applyBorder="1" applyProtection="1">
      <protection locked="0"/>
    </xf>
    <xf numFmtId="164" fontId="17" fillId="3" borderId="14" xfId="6" applyNumberFormat="1" applyFont="1" applyFill="1" applyBorder="1"/>
    <xf numFmtId="0" fontId="15" fillId="0" borderId="30" xfId="0" applyFont="1" applyBorder="1" applyAlignment="1">
      <alignment horizontal="right"/>
    </xf>
    <xf numFmtId="0" fontId="15" fillId="0" borderId="25" xfId="0" applyFont="1" applyBorder="1" applyAlignment="1">
      <alignment horizontal="right"/>
    </xf>
    <xf numFmtId="0" fontId="15" fillId="0" borderId="38" xfId="0" applyFont="1" applyBorder="1" applyAlignment="1">
      <alignment horizontal="right"/>
    </xf>
    <xf numFmtId="164" fontId="29" fillId="14" borderId="39" xfId="4" applyNumberFormat="1" applyFont="1" applyFill="1" applyBorder="1"/>
    <xf numFmtId="0" fontId="14" fillId="8" borderId="41" xfId="0" applyFont="1" applyFill="1" applyBorder="1" applyAlignment="1" applyProtection="1">
      <alignment vertical="center" wrapText="1"/>
    </xf>
    <xf numFmtId="0" fontId="14" fillId="0" borderId="0" xfId="0" applyFont="1" applyFill="1" applyAlignment="1" applyProtection="1">
      <alignment vertical="center" wrapText="1"/>
    </xf>
    <xf numFmtId="0" fontId="14" fillId="8" borderId="0" xfId="0" applyFont="1" applyFill="1" applyAlignment="1">
      <alignment horizontal="center" vertical="center"/>
    </xf>
    <xf numFmtId="0" fontId="15" fillId="2" borderId="40"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4" fillId="0" borderId="0" xfId="0" applyFont="1" applyAlignment="1">
      <alignment horizontal="center" vertical="center"/>
    </xf>
    <xf numFmtId="164" fontId="14" fillId="9" borderId="10" xfId="0" applyNumberFormat="1" applyFont="1" applyFill="1" applyBorder="1" applyProtection="1">
      <protection locked="0"/>
    </xf>
    <xf numFmtId="164" fontId="17" fillId="3" borderId="10" xfId="6" applyNumberFormat="1" applyFont="1" applyFill="1" applyBorder="1"/>
    <xf numFmtId="0" fontId="14" fillId="0" borderId="10" xfId="0" applyFont="1" applyBorder="1" applyAlignment="1">
      <alignment horizontal="left"/>
    </xf>
    <xf numFmtId="0" fontId="14" fillId="9" borderId="10" xfId="0" applyFont="1" applyFill="1" applyBorder="1" applyProtection="1">
      <protection locked="0"/>
    </xf>
    <xf numFmtId="0" fontId="17" fillId="3" borderId="29" xfId="6" applyFont="1" applyFill="1" applyBorder="1"/>
    <xf numFmtId="0" fontId="14" fillId="9" borderId="29" xfId="0" applyFont="1" applyFill="1" applyBorder="1" applyProtection="1">
      <protection locked="0"/>
    </xf>
    <xf numFmtId="0" fontId="17" fillId="3" borderId="10" xfId="6" applyFont="1" applyFill="1" applyBorder="1"/>
    <xf numFmtId="164" fontId="14" fillId="0" borderId="0" xfId="0" applyNumberFormat="1" applyFont="1" applyFill="1" applyProtection="1">
      <protection locked="0"/>
    </xf>
    <xf numFmtId="164" fontId="29" fillId="14" borderId="42" xfId="4" applyNumberFormat="1" applyFont="1" applyFill="1" applyBorder="1"/>
    <xf numFmtId="0" fontId="14" fillId="0" borderId="0" xfId="0" applyFont="1" applyFill="1" applyAlignment="1">
      <alignment horizontal="left"/>
    </xf>
    <xf numFmtId="0" fontId="14" fillId="0" borderId="0" xfId="0" applyFont="1" applyFill="1" applyProtection="1">
      <protection locked="0"/>
    </xf>
    <xf numFmtId="0" fontId="15" fillId="0" borderId="43" xfId="0" applyFont="1" applyBorder="1" applyAlignment="1">
      <alignment horizontal="right"/>
    </xf>
    <xf numFmtId="0" fontId="29" fillId="14" borderId="29" xfId="4" applyFont="1" applyFill="1" applyBorder="1"/>
    <xf numFmtId="0" fontId="14" fillId="8" borderId="0" xfId="0" applyFont="1" applyFill="1" applyAlignment="1">
      <alignment vertical="center"/>
    </xf>
    <xf numFmtId="0" fontId="15" fillId="2" borderId="13" xfId="0" applyFont="1" applyFill="1" applyBorder="1" applyAlignment="1">
      <alignment horizontal="center" vertical="center" wrapText="1"/>
    </xf>
    <xf numFmtId="0" fontId="14" fillId="0" borderId="0" xfId="0" applyFont="1" applyAlignment="1">
      <alignment vertical="center"/>
    </xf>
    <xf numFmtId="0" fontId="14" fillId="8" borderId="45" xfId="0" applyFont="1" applyFill="1" applyBorder="1"/>
    <xf numFmtId="0" fontId="14" fillId="0" borderId="10" xfId="0" applyFont="1" applyBorder="1" applyAlignment="1">
      <alignment horizontal="left" wrapText="1"/>
    </xf>
    <xf numFmtId="0" fontId="14" fillId="8" borderId="17" xfId="0" applyFont="1" applyFill="1" applyBorder="1" applyProtection="1"/>
    <xf numFmtId="0" fontId="14" fillId="0" borderId="45" xfId="0" applyFont="1" applyBorder="1"/>
    <xf numFmtId="0" fontId="15" fillId="0" borderId="46" xfId="0" applyFont="1" applyBorder="1" applyAlignment="1">
      <alignment horizontal="right"/>
    </xf>
    <xf numFmtId="0" fontId="15" fillId="0" borderId="47" xfId="0" applyFont="1" applyBorder="1" applyAlignment="1">
      <alignment horizontal="right"/>
    </xf>
    <xf numFmtId="0" fontId="29" fillId="14" borderId="47" xfId="4" applyFont="1" applyFill="1" applyBorder="1"/>
    <xf numFmtId="0" fontId="14" fillId="8" borderId="40" xfId="0" applyFont="1" applyFill="1" applyBorder="1"/>
    <xf numFmtId="0" fontId="15" fillId="2" borderId="29" xfId="0" applyFont="1" applyFill="1" applyBorder="1" applyAlignment="1" applyProtection="1">
      <alignment horizontal="center" vertical="center" wrapText="1"/>
    </xf>
    <xf numFmtId="0" fontId="14" fillId="0" borderId="0" xfId="0" applyFont="1" applyFill="1" applyAlignment="1">
      <alignment horizontal="center" vertical="center"/>
    </xf>
    <xf numFmtId="2" fontId="14" fillId="9" borderId="10" xfId="0" applyNumberFormat="1" applyFont="1" applyFill="1" applyBorder="1" applyProtection="1"/>
    <xf numFmtId="2" fontId="17" fillId="3" borderId="10" xfId="6" applyNumberFormat="1" applyFont="1" applyFill="1" applyBorder="1"/>
    <xf numFmtId="0" fontId="15" fillId="0" borderId="14" xfId="0" applyFont="1" applyBorder="1" applyAlignment="1">
      <alignment horizontal="right"/>
    </xf>
    <xf numFmtId="0" fontId="15" fillId="0" borderId="15" xfId="0" applyFont="1" applyBorder="1" applyAlignment="1">
      <alignment horizontal="right"/>
    </xf>
    <xf numFmtId="0" fontId="14" fillId="8" borderId="25" xfId="0" applyFont="1" applyFill="1" applyBorder="1" applyProtection="1"/>
    <xf numFmtId="0" fontId="29" fillId="14" borderId="10" xfId="4" applyFont="1" applyFill="1" applyBorder="1"/>
    <xf numFmtId="164" fontId="29" fillId="11" borderId="0" xfId="4" applyNumberFormat="1" applyFont="1" applyFill="1" applyBorder="1"/>
    <xf numFmtId="0" fontId="13" fillId="8" borderId="15" xfId="12" applyFont="1" applyFill="1" applyBorder="1" applyAlignment="1" applyProtection="1">
      <alignment horizontal="left" vertical="center"/>
    </xf>
    <xf numFmtId="0" fontId="29" fillId="14" borderId="48" xfId="4" applyFont="1" applyFill="1" applyBorder="1"/>
    <xf numFmtId="0" fontId="14" fillId="0" borderId="0" xfId="0" applyFont="1" applyFill="1"/>
    <xf numFmtId="0" fontId="14" fillId="8" borderId="40" xfId="0" applyFont="1" applyFill="1" applyBorder="1" applyAlignment="1">
      <alignment horizontal="center" vertical="center"/>
    </xf>
    <xf numFmtId="0" fontId="15" fillId="2" borderId="12" xfId="0" applyFont="1" applyFill="1" applyBorder="1" applyAlignment="1" applyProtection="1">
      <alignment horizontal="center" vertical="center" wrapText="1"/>
    </xf>
    <xf numFmtId="0" fontId="14" fillId="9" borderId="12" xfId="0" applyFont="1" applyFill="1" applyBorder="1" applyProtection="1">
      <protection locked="0"/>
    </xf>
    <xf numFmtId="0" fontId="14" fillId="8" borderId="41" xfId="0" applyFont="1" applyFill="1" applyBorder="1"/>
    <xf numFmtId="164" fontId="14" fillId="9" borderId="29" xfId="0" applyNumberFormat="1" applyFont="1" applyFill="1" applyBorder="1" applyProtection="1">
      <protection locked="0"/>
    </xf>
    <xf numFmtId="0" fontId="14" fillId="8" borderId="49" xfId="0" applyFont="1" applyFill="1" applyBorder="1" applyProtection="1"/>
    <xf numFmtId="0" fontId="17" fillId="3" borderId="50" xfId="6" applyFont="1" applyFill="1" applyBorder="1"/>
    <xf numFmtId="164" fontId="29" fillId="14" borderId="51" xfId="4" applyNumberFormat="1" applyFont="1" applyFill="1" applyBorder="1"/>
    <xf numFmtId="0" fontId="15" fillId="0" borderId="43" xfId="0" applyFont="1" applyBorder="1" applyAlignment="1">
      <alignment horizontal="left"/>
    </xf>
    <xf numFmtId="0" fontId="29" fillId="14" borderId="52" xfId="4" applyFont="1" applyFill="1" applyBorder="1"/>
    <xf numFmtId="0" fontId="15" fillId="0" borderId="0" xfId="0" applyFont="1" applyFill="1"/>
    <xf numFmtId="0" fontId="18" fillId="9" borderId="10" xfId="0" applyFont="1" applyFill="1" applyBorder="1" applyAlignment="1" applyProtection="1">
      <alignment horizontal="left"/>
      <protection locked="0"/>
    </xf>
    <xf numFmtId="0" fontId="14" fillId="9" borderId="43" xfId="0" applyFont="1" applyFill="1" applyBorder="1" applyProtection="1">
      <protection locked="0"/>
    </xf>
    <xf numFmtId="0" fontId="14" fillId="0" borderId="53" xfId="0" applyFont="1" applyBorder="1"/>
    <xf numFmtId="164" fontId="29" fillId="14" borderId="54" xfId="4" applyNumberFormat="1" applyFont="1" applyFill="1" applyBorder="1"/>
    <xf numFmtId="0" fontId="14" fillId="8" borderId="55" xfId="0" applyFont="1" applyFill="1" applyBorder="1"/>
    <xf numFmtId="0" fontId="18" fillId="0" borderId="45" xfId="0" applyFont="1" applyBorder="1" applyAlignment="1">
      <alignment horizontal="left"/>
    </xf>
    <xf numFmtId="0" fontId="29" fillId="14" borderId="55" xfId="4" applyFont="1" applyFill="1" applyBorder="1"/>
    <xf numFmtId="0" fontId="17" fillId="3" borderId="17" xfId="6" applyFont="1" applyFill="1" applyBorder="1"/>
    <xf numFmtId="164" fontId="29" fillId="14" borderId="57" xfId="4" applyNumberFormat="1" applyFont="1" applyFill="1" applyBorder="1"/>
    <xf numFmtId="0" fontId="15" fillId="2" borderId="10" xfId="13" applyFont="1" applyFill="1" applyBorder="1" applyAlignment="1" applyProtection="1">
      <alignment horizontal="center" vertical="center" wrapText="1"/>
    </xf>
    <xf numFmtId="0" fontId="15" fillId="8" borderId="25" xfId="13" applyFont="1" applyFill="1" applyBorder="1" applyAlignment="1" applyProtection="1">
      <alignment horizontal="center" vertical="center" wrapText="1"/>
    </xf>
    <xf numFmtId="0" fontId="15" fillId="0" borderId="0" xfId="13" applyFont="1" applyFill="1" applyAlignment="1" applyProtection="1">
      <alignment horizontal="center" vertical="center" wrapText="1"/>
    </xf>
    <xf numFmtId="0" fontId="15" fillId="2" borderId="0" xfId="13" applyFont="1" applyFill="1" applyAlignment="1" applyProtection="1">
      <alignment horizontal="center" vertical="center" wrapText="1"/>
    </xf>
    <xf numFmtId="0" fontId="14" fillId="0" borderId="13" xfId="0" applyFont="1" applyBorder="1" applyAlignment="1">
      <alignment horizontal="left"/>
    </xf>
    <xf numFmtId="0" fontId="14" fillId="9" borderId="13" xfId="0" applyFont="1" applyFill="1" applyBorder="1" applyProtection="1">
      <protection locked="0"/>
    </xf>
    <xf numFmtId="0" fontId="17" fillId="3" borderId="13" xfId="6" applyFont="1" applyFill="1" applyBorder="1"/>
    <xf numFmtId="164" fontId="14" fillId="9" borderId="13" xfId="0" applyNumberFormat="1" applyFont="1" applyFill="1" applyBorder="1" applyProtection="1">
      <protection locked="0"/>
    </xf>
    <xf numFmtId="164" fontId="17" fillId="3" borderId="13" xfId="6" applyNumberFormat="1" applyFont="1" applyFill="1" applyBorder="1"/>
    <xf numFmtId="0" fontId="15" fillId="0" borderId="14" xfId="0" applyFont="1" applyBorder="1" applyAlignment="1">
      <alignment horizontal="left"/>
    </xf>
    <xf numFmtId="0" fontId="15" fillId="0" borderId="15" xfId="0" applyFont="1" applyBorder="1" applyAlignment="1" applyProtection="1">
      <alignment horizontal="right"/>
    </xf>
    <xf numFmtId="0" fontId="15" fillId="0" borderId="58" xfId="0" applyFont="1" applyBorder="1" applyAlignment="1" applyProtection="1">
      <alignment horizontal="right"/>
    </xf>
    <xf numFmtId="164" fontId="17" fillId="3" borderId="29" xfId="6" applyNumberFormat="1" applyFont="1" applyFill="1" applyBorder="1"/>
    <xf numFmtId="0" fontId="14" fillId="8" borderId="0" xfId="0" applyFont="1" applyFill="1" applyProtection="1">
      <protection hidden="1"/>
    </xf>
    <xf numFmtId="164" fontId="29" fillId="14" borderId="47" xfId="4" applyNumberFormat="1" applyFont="1" applyFill="1" applyBorder="1"/>
    <xf numFmtId="0" fontId="14" fillId="8" borderId="45" xfId="0" applyFont="1" applyFill="1" applyBorder="1" applyProtection="1">
      <protection hidden="1"/>
    </xf>
    <xf numFmtId="164" fontId="29" fillId="0" borderId="0" xfId="4" applyNumberFormat="1" applyFont="1" applyFill="1" applyBorder="1"/>
    <xf numFmtId="0" fontId="14" fillId="0" borderId="59" xfId="0" applyFont="1" applyBorder="1" applyAlignment="1">
      <alignment horizontal="left"/>
    </xf>
    <xf numFmtId="0" fontId="14" fillId="11" borderId="0" xfId="0" applyFont="1" applyFill="1"/>
    <xf numFmtId="0" fontId="15" fillId="11" borderId="0" xfId="0" applyFont="1" applyFill="1" applyAlignment="1">
      <alignment horizontal="right"/>
    </xf>
    <xf numFmtId="0" fontId="14" fillId="0" borderId="51" xfId="0" applyFont="1" applyBorder="1" applyProtection="1">
      <protection hidden="1"/>
    </xf>
    <xf numFmtId="0" fontId="14" fillId="9" borderId="51" xfId="0" applyFont="1" applyFill="1" applyBorder="1" applyProtection="1">
      <protection locked="0"/>
    </xf>
    <xf numFmtId="0" fontId="17" fillId="3" borderId="51" xfId="6" applyFont="1" applyFill="1" applyBorder="1"/>
    <xf numFmtId="0" fontId="15" fillId="0" borderId="0" xfId="0" applyFont="1" applyAlignment="1">
      <alignment horizontal="left"/>
    </xf>
    <xf numFmtId="0" fontId="15" fillId="0" borderId="0" xfId="0" applyFont="1" applyAlignment="1" applyProtection="1">
      <alignment horizontal="right"/>
    </xf>
    <xf numFmtId="0" fontId="15" fillId="0" borderId="55" xfId="0" applyFont="1" applyBorder="1" applyAlignment="1" applyProtection="1">
      <alignment horizontal="right"/>
    </xf>
    <xf numFmtId="0" fontId="29" fillId="14" borderId="60" xfId="4" applyFont="1" applyFill="1" applyBorder="1"/>
    <xf numFmtId="0" fontId="15" fillId="2" borderId="10" xfId="0" applyFont="1" applyFill="1" applyBorder="1" applyAlignment="1" applyProtection="1">
      <alignment horizontal="center" wrapText="1"/>
      <protection hidden="1"/>
    </xf>
    <xf numFmtId="0" fontId="15" fillId="2" borderId="10" xfId="0" applyFont="1" applyFill="1" applyBorder="1" applyAlignment="1">
      <alignment horizontal="center" wrapText="1"/>
    </xf>
    <xf numFmtId="0" fontId="14" fillId="0" borderId="0" xfId="0" applyFont="1" applyAlignment="1" applyProtection="1">
      <alignment horizontal="left"/>
      <protection hidden="1"/>
    </xf>
    <xf numFmtId="164" fontId="17" fillId="3" borderId="1" xfId="6" applyNumberFormat="1" applyFont="1" applyFill="1" applyBorder="1" applyProtection="1">
      <protection hidden="1"/>
    </xf>
    <xf numFmtId="164" fontId="17" fillId="3" borderId="61" xfId="6" applyNumberFormat="1" applyFont="1" applyFill="1" applyBorder="1" applyProtection="1">
      <protection hidden="1"/>
    </xf>
    <xf numFmtId="164" fontId="31" fillId="0" borderId="0" xfId="4" applyNumberFormat="1" applyFont="1" applyFill="1" applyBorder="1" applyProtection="1">
      <protection hidden="1"/>
    </xf>
    <xf numFmtId="0" fontId="15" fillId="0" borderId="30" xfId="0" applyFont="1" applyBorder="1" applyProtection="1">
      <protection hidden="1"/>
    </xf>
    <xf numFmtId="164" fontId="29" fillId="14" borderId="62" xfId="4" applyNumberFormat="1" applyFont="1" applyFill="1" applyBorder="1" applyProtection="1">
      <protection hidden="1"/>
    </xf>
    <xf numFmtId="164" fontId="29" fillId="14" borderId="49" xfId="4" applyNumberFormat="1" applyFont="1" applyFill="1" applyBorder="1" applyProtection="1">
      <protection hidden="1"/>
    </xf>
    <xf numFmtId="0" fontId="32" fillId="0" borderId="0" xfId="0" applyFont="1"/>
    <xf numFmtId="0" fontId="32" fillId="0" borderId="0" xfId="0" applyFont="1" applyProtection="1"/>
    <xf numFmtId="0" fontId="15" fillId="2" borderId="12" xfId="0" applyFont="1" applyFill="1" applyBorder="1" applyAlignment="1">
      <alignment horizontal="center" vertical="center" wrapText="1"/>
    </xf>
    <xf numFmtId="0" fontId="15" fillId="2" borderId="10" xfId="0" applyFont="1" applyFill="1" applyBorder="1" applyAlignment="1">
      <alignment horizontal="left" vertical="center" wrapText="1"/>
    </xf>
    <xf numFmtId="0" fontId="0" fillId="13" borderId="12" xfId="0" applyFill="1" applyBorder="1" applyAlignment="1" applyProtection="1">
      <alignment horizontal="left" vertical="top"/>
      <protection locked="0"/>
    </xf>
    <xf numFmtId="0" fontId="0" fillId="13" borderId="10" xfId="0" applyFill="1" applyBorder="1" applyAlignment="1" applyProtection="1">
      <alignment horizontal="left" vertical="top" wrapText="1"/>
      <protection locked="0"/>
    </xf>
    <xf numFmtId="0" fontId="0" fillId="13" borderId="10" xfId="0" applyFill="1" applyBorder="1" applyAlignment="1" applyProtection="1">
      <alignment horizontal="left" vertical="top"/>
      <protection locked="0"/>
    </xf>
    <xf numFmtId="0" fontId="32" fillId="0" borderId="0" xfId="0" applyFont="1" applyProtection="1">
      <protection locked="0"/>
    </xf>
    <xf numFmtId="0" fontId="25" fillId="0" borderId="15" xfId="0" applyFont="1" applyBorder="1" applyAlignment="1">
      <alignment horizontal="left" vertical="top"/>
    </xf>
    <xf numFmtId="0" fontId="25" fillId="0" borderId="0" xfId="0" applyFont="1" applyAlignment="1">
      <alignment horizontal="left" vertical="top" wrapText="1"/>
    </xf>
    <xf numFmtId="0" fontId="25" fillId="0" borderId="0" xfId="0" applyFont="1" applyAlignment="1">
      <alignment horizontal="right" vertical="top" wrapText="1"/>
    </xf>
    <xf numFmtId="0" fontId="25" fillId="0" borderId="0" xfId="0" applyFont="1" applyAlignment="1">
      <alignment horizontal="left" vertical="center" wrapText="1"/>
    </xf>
    <xf numFmtId="0" fontId="9" fillId="8" borderId="0" xfId="12" applyFont="1" applyFill="1" applyAlignment="1" applyProtection="1">
      <alignment horizontal="left" vertical="center"/>
      <protection locked="0"/>
    </xf>
    <xf numFmtId="0" fontId="10" fillId="2" borderId="4" xfId="0" applyFont="1" applyFill="1" applyBorder="1"/>
    <xf numFmtId="0" fontId="0" fillId="2" borderId="63" xfId="0" applyFill="1" applyBorder="1"/>
    <xf numFmtId="0" fontId="0" fillId="2" borderId="64" xfId="0" applyFill="1" applyBorder="1"/>
    <xf numFmtId="0" fontId="0" fillId="15" borderId="8" xfId="0" applyFill="1" applyBorder="1"/>
    <xf numFmtId="0" fontId="0" fillId="15" borderId="45" xfId="0" applyFill="1" applyBorder="1"/>
    <xf numFmtId="0" fontId="0" fillId="15" borderId="65" xfId="0" applyFill="1" applyBorder="1"/>
    <xf numFmtId="0" fontId="0" fillId="11" borderId="0" xfId="0" applyFill="1"/>
    <xf numFmtId="0" fontId="33" fillId="2" borderId="18" xfId="0" applyFont="1" applyFill="1" applyBorder="1"/>
    <xf numFmtId="0" fontId="34" fillId="2" borderId="66" xfId="0" applyFont="1" applyFill="1" applyBorder="1"/>
    <xf numFmtId="0" fontId="34" fillId="2" borderId="19" xfId="0" applyFont="1" applyFill="1" applyBorder="1"/>
    <xf numFmtId="0" fontId="33" fillId="2" borderId="67" xfId="0" applyFont="1" applyFill="1" applyBorder="1"/>
    <xf numFmtId="0" fontId="33" fillId="2" borderId="25" xfId="0" applyFont="1" applyFill="1" applyBorder="1"/>
    <xf numFmtId="0" fontId="33" fillId="2" borderId="68" xfId="0" applyFont="1" applyFill="1" applyBorder="1"/>
    <xf numFmtId="0" fontId="10" fillId="0" borderId="0" xfId="0" applyFont="1"/>
    <xf numFmtId="0" fontId="0" fillId="16" borderId="69" xfId="7" applyFont="1" applyFill="1" applyBorder="1"/>
    <xf numFmtId="9" fontId="0" fillId="16" borderId="70" xfId="7" applyNumberFormat="1" applyFont="1" applyFill="1" applyBorder="1"/>
    <xf numFmtId="0" fontId="0" fillId="16" borderId="70" xfId="7" applyFont="1" applyFill="1" applyBorder="1"/>
    <xf numFmtId="9" fontId="0" fillId="16" borderId="70" xfId="1" applyFont="1" applyFill="1" applyBorder="1"/>
    <xf numFmtId="9" fontId="0" fillId="16" borderId="71" xfId="1" applyFont="1" applyFill="1" applyBorder="1"/>
    <xf numFmtId="0" fontId="10" fillId="2" borderId="18" xfId="0" applyFont="1" applyFill="1" applyBorder="1"/>
    <xf numFmtId="0" fontId="0" fillId="2" borderId="66" xfId="0" applyFill="1" applyBorder="1"/>
    <xf numFmtId="0" fontId="0" fillId="2" borderId="19" xfId="0" applyFill="1" applyBorder="1"/>
    <xf numFmtId="0" fontId="10" fillId="2" borderId="67" xfId="0" applyFont="1" applyFill="1" applyBorder="1" applyAlignment="1">
      <alignment wrapText="1"/>
    </xf>
    <xf numFmtId="0" fontId="10" fillId="2" borderId="25" xfId="0" applyFont="1" applyFill="1" applyBorder="1" applyAlignment="1">
      <alignment wrapText="1"/>
    </xf>
    <xf numFmtId="0" fontId="10" fillId="2" borderId="68" xfId="0" applyFont="1" applyFill="1" applyBorder="1" applyAlignment="1">
      <alignment wrapText="1"/>
    </xf>
    <xf numFmtId="0" fontId="10" fillId="0" borderId="0" xfId="0" applyFont="1" applyAlignment="1">
      <alignment wrapText="1"/>
    </xf>
    <xf numFmtId="0" fontId="1" fillId="17" borderId="69" xfId="7" applyFill="1" applyBorder="1"/>
    <xf numFmtId="0" fontId="1" fillId="17" borderId="70" xfId="7" applyFill="1" applyBorder="1"/>
    <xf numFmtId="0" fontId="1" fillId="17" borderId="72" xfId="7" applyFill="1" applyBorder="1"/>
    <xf numFmtId="0" fontId="1" fillId="17" borderId="71" xfId="7" applyFill="1" applyBorder="1"/>
    <xf numFmtId="0" fontId="10" fillId="2" borderId="66" xfId="0" applyFont="1" applyFill="1" applyBorder="1"/>
    <xf numFmtId="0" fontId="10" fillId="2" borderId="19" xfId="0" applyFont="1" applyFill="1" applyBorder="1"/>
    <xf numFmtId="0" fontId="10" fillId="2" borderId="67" xfId="0" applyFont="1" applyFill="1" applyBorder="1"/>
    <xf numFmtId="0" fontId="10" fillId="2" borderId="25" xfId="0" applyFont="1" applyFill="1" applyBorder="1"/>
    <xf numFmtId="0" fontId="10" fillId="2" borderId="68" xfId="0" applyFont="1" applyFill="1" applyBorder="1"/>
    <xf numFmtId="0" fontId="0" fillId="18" borderId="8" xfId="0" applyFill="1" applyBorder="1"/>
    <xf numFmtId="0" fontId="0" fillId="18" borderId="45" xfId="0" applyFill="1" applyBorder="1"/>
    <xf numFmtId="0" fontId="0" fillId="18" borderId="65" xfId="0" applyFill="1" applyBorder="1"/>
    <xf numFmtId="0" fontId="0" fillId="19" borderId="8" xfId="0" applyFill="1" applyBorder="1"/>
    <xf numFmtId="0" fontId="0" fillId="19" borderId="45" xfId="0" applyFill="1" applyBorder="1"/>
    <xf numFmtId="0" fontId="0" fillId="19" borderId="65" xfId="0" applyFill="1" applyBorder="1"/>
    <xf numFmtId="0" fontId="35" fillId="22" borderId="74" xfId="12" applyFont="1" applyFill="1" applyBorder="1" applyAlignment="1" applyProtection="1">
      <alignment horizontal="left" vertical="center" wrapText="1"/>
      <protection locked="0"/>
    </xf>
    <xf numFmtId="0" fontId="35" fillId="2" borderId="21" xfId="8" applyFont="1" applyFill="1" applyBorder="1" applyAlignment="1">
      <alignment horizontal="center" vertical="center" wrapText="1"/>
    </xf>
    <xf numFmtId="9" fontId="35" fillId="2" borderId="10" xfId="8" applyNumberFormat="1"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0" xfId="8" applyFont="1" applyFill="1" applyBorder="1" applyAlignment="1">
      <alignment horizontal="center" vertical="center" wrapText="1"/>
    </xf>
    <xf numFmtId="0" fontId="35" fillId="2" borderId="11" xfId="8" applyFont="1" applyFill="1" applyBorder="1" applyAlignment="1">
      <alignment horizontal="center" vertical="center" wrapText="1"/>
    </xf>
    <xf numFmtId="0" fontId="35" fillId="2" borderId="22" xfId="8" applyFont="1" applyFill="1" applyBorder="1" applyAlignment="1">
      <alignment horizontal="center" vertical="center" wrapText="1"/>
    </xf>
    <xf numFmtId="0" fontId="0" fillId="25" borderId="23" xfId="0" applyFill="1" applyBorder="1"/>
    <xf numFmtId="0" fontId="0" fillId="25" borderId="51" xfId="0" applyFill="1" applyBorder="1"/>
    <xf numFmtId="0" fontId="0" fillId="0" borderId="0" xfId="0" applyAlignment="1">
      <alignment horizontal="center"/>
    </xf>
    <xf numFmtId="0" fontId="21" fillId="0" borderId="0" xfId="0" applyFont="1" applyAlignment="1">
      <alignment vertical="center"/>
    </xf>
    <xf numFmtId="0" fontId="21" fillId="0" borderId="0" xfId="0" applyFont="1"/>
    <xf numFmtId="0" fontId="0" fillId="0" borderId="0" xfId="0" applyAlignment="1">
      <alignment horizontal="left"/>
    </xf>
    <xf numFmtId="0" fontId="36" fillId="0" borderId="0" xfId="0" applyFont="1"/>
    <xf numFmtId="0" fontId="14" fillId="0" borderId="0" xfId="0" applyFont="1" applyAlignment="1">
      <alignment vertical="center" wrapText="1"/>
    </xf>
    <xf numFmtId="0" fontId="15" fillId="0" borderId="0" xfId="0" applyFont="1" applyAlignment="1">
      <alignment horizontal="left" vertical="center"/>
    </xf>
    <xf numFmtId="0" fontId="5" fillId="0" borderId="0" xfId="3" applyFont="1" applyAlignment="1">
      <alignment horizontal="center"/>
    </xf>
    <xf numFmtId="0" fontId="0" fillId="0" borderId="0" xfId="0" applyAlignment="1" applyProtection="1">
      <alignment vertical="top"/>
    </xf>
    <xf numFmtId="0" fontId="11" fillId="0" borderId="0" xfId="2" applyFont="1" applyAlignment="1">
      <alignment horizontal="left" vertical="top"/>
    </xf>
    <xf numFmtId="0" fontId="12" fillId="0" borderId="0" xfId="0" applyFont="1" applyAlignment="1" applyProtection="1">
      <alignment horizontal="center" vertical="top"/>
    </xf>
    <xf numFmtId="0" fontId="9" fillId="8" borderId="0" xfId="12" applyFont="1" applyFill="1" applyAlignment="1" applyProtection="1">
      <alignment horizontal="left" vertical="center"/>
    </xf>
    <xf numFmtId="0" fontId="9" fillId="8" borderId="45" xfId="3" applyFont="1" applyFill="1" applyBorder="1" applyAlignment="1">
      <alignment horizontal="left"/>
    </xf>
    <xf numFmtId="0" fontId="9" fillId="8" borderId="0" xfId="3" applyFont="1" applyFill="1" applyAlignment="1">
      <alignment horizontal="left"/>
    </xf>
    <xf numFmtId="0" fontId="15" fillId="2" borderId="75" xfId="0" applyFont="1" applyFill="1" applyBorder="1" applyAlignment="1" applyProtection="1">
      <alignment horizontal="center" vertical="center" wrapText="1"/>
    </xf>
    <xf numFmtId="0" fontId="15" fillId="2" borderId="76" xfId="0" applyFont="1" applyFill="1" applyBorder="1" applyAlignment="1" applyProtection="1">
      <alignment horizontal="center" vertical="center" wrapText="1"/>
    </xf>
    <xf numFmtId="0" fontId="15" fillId="2" borderId="74"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26" xfId="0" applyFont="1" applyBorder="1" applyProtection="1"/>
    <xf numFmtId="164" fontId="37" fillId="3" borderId="2" xfId="5" applyNumberFormat="1" applyFont="1" applyFill="1" applyBorder="1"/>
    <xf numFmtId="164" fontId="37" fillId="3" borderId="77" xfId="5" applyNumberFormat="1" applyFont="1" applyFill="1" applyBorder="1"/>
    <xf numFmtId="164" fontId="38" fillId="3" borderId="1" xfId="6" applyNumberFormat="1" applyFont="1" applyFill="1" applyBorder="1"/>
    <xf numFmtId="9" fontId="38" fillId="3" borderId="78" xfId="1" applyFont="1" applyFill="1" applyBorder="1"/>
    <xf numFmtId="9" fontId="39" fillId="3" borderId="1" xfId="6" applyNumberFormat="1" applyFont="1" applyFill="1" applyBorder="1"/>
    <xf numFmtId="1" fontId="40" fillId="3" borderId="79" xfId="6" applyNumberFormat="1" applyFont="1" applyFill="1" applyBorder="1"/>
    <xf numFmtId="0" fontId="14" fillId="0" borderId="12" xfId="0" applyFont="1" applyBorder="1" applyProtection="1"/>
    <xf numFmtId="0" fontId="15" fillId="0" borderId="0" xfId="0" applyFont="1" applyProtection="1"/>
    <xf numFmtId="164" fontId="41" fillId="3" borderId="80" xfId="5" applyNumberFormat="1" applyFont="1" applyFill="1" applyBorder="1"/>
    <xf numFmtId="164" fontId="17" fillId="3" borderId="81" xfId="6" applyNumberFormat="1" applyFont="1" applyFill="1" applyBorder="1"/>
    <xf numFmtId="9" fontId="17" fillId="3" borderId="82" xfId="6" applyNumberFormat="1" applyFont="1" applyFill="1" applyBorder="1"/>
    <xf numFmtId="9" fontId="40" fillId="3" borderId="81" xfId="6" applyNumberFormat="1" applyFont="1" applyFill="1" applyBorder="1"/>
    <xf numFmtId="1" fontId="40" fillId="3" borderId="83" xfId="6" applyNumberFormat="1" applyFont="1" applyFill="1" applyBorder="1"/>
    <xf numFmtId="0" fontId="9" fillId="8" borderId="45" xfId="12" applyFont="1" applyFill="1" applyBorder="1" applyAlignment="1" applyProtection="1">
      <alignment horizontal="left" vertical="center"/>
    </xf>
    <xf numFmtId="0" fontId="9" fillId="8" borderId="45" xfId="0" applyFont="1" applyFill="1" applyBorder="1" applyAlignment="1" applyProtection="1">
      <alignment horizontal="left"/>
    </xf>
    <xf numFmtId="0" fontId="15" fillId="2" borderId="26" xfId="0"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0" fillId="0" borderId="0" xfId="0" applyAlignment="1" applyProtection="1">
      <alignment wrapText="1"/>
    </xf>
    <xf numFmtId="164" fontId="17" fillId="3" borderId="79" xfId="6" applyNumberFormat="1" applyFont="1" applyFill="1" applyBorder="1"/>
    <xf numFmtId="9" fontId="17" fillId="3" borderId="84" xfId="1" applyFont="1" applyFill="1" applyBorder="1"/>
    <xf numFmtId="164" fontId="37" fillId="3" borderId="80" xfId="5" applyNumberFormat="1" applyFont="1" applyFill="1" applyBorder="1"/>
    <xf numFmtId="164" fontId="17" fillId="3" borderId="83" xfId="6" applyNumberFormat="1" applyFont="1" applyFill="1" applyBorder="1"/>
    <xf numFmtId="9" fontId="17" fillId="3" borderId="85" xfId="1" applyFont="1" applyFill="1" applyBorder="1"/>
    <xf numFmtId="0" fontId="15" fillId="0" borderId="46" xfId="0" applyFont="1" applyBorder="1" applyProtection="1"/>
    <xf numFmtId="164" fontId="41" fillId="3" borderId="86" xfId="5" applyNumberFormat="1" applyFont="1" applyFill="1" applyBorder="1"/>
    <xf numFmtId="164" fontId="17" fillId="3" borderId="87" xfId="6" applyNumberFormat="1" applyFont="1" applyFill="1" applyBorder="1"/>
    <xf numFmtId="9" fontId="17" fillId="3" borderId="53" xfId="1" applyFont="1" applyFill="1" applyBorder="1"/>
    <xf numFmtId="0" fontId="10" fillId="0" borderId="0" xfId="0" applyFont="1" applyFill="1" applyProtection="1"/>
    <xf numFmtId="164" fontId="42" fillId="0" borderId="0" xfId="5" applyNumberFormat="1" applyFont="1" applyFill="1" applyBorder="1"/>
    <xf numFmtId="164" fontId="40" fillId="0" borderId="0" xfId="6" applyNumberFormat="1" applyFont="1" applyFill="1" applyBorder="1"/>
    <xf numFmtId="9" fontId="40" fillId="0" borderId="0" xfId="1" applyFont="1" applyFill="1"/>
    <xf numFmtId="0" fontId="0" fillId="0" borderId="0" xfId="0" applyFill="1" applyProtection="1"/>
    <xf numFmtId="0" fontId="43" fillId="0" borderId="0" xfId="0" applyFont="1"/>
    <xf numFmtId="0" fontId="43" fillId="12" borderId="0" xfId="0" applyFont="1" applyFill="1"/>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vertical="top" wrapText="1"/>
    </xf>
    <xf numFmtId="0" fontId="6" fillId="0" borderId="7" xfId="11" applyBorder="1" applyAlignment="1">
      <alignment wrapText="1"/>
    </xf>
    <xf numFmtId="0" fontId="6" fillId="0" borderId="9" xfId="11" applyBorder="1" applyAlignment="1">
      <alignment wrapText="1"/>
    </xf>
    <xf numFmtId="0" fontId="44" fillId="0" borderId="13" xfId="0" applyFont="1" applyBorder="1" applyAlignment="1">
      <alignment horizontal="left" vertical="top" wrapText="1"/>
    </xf>
    <xf numFmtId="0" fontId="45" fillId="11" borderId="0" xfId="3" applyFont="1" applyFill="1" applyAlignment="1">
      <alignment horizontal="left"/>
    </xf>
    <xf numFmtId="0" fontId="45" fillId="0" borderId="0" xfId="3" applyFont="1" applyAlignment="1">
      <alignment horizontal="left"/>
    </xf>
    <xf numFmtId="0" fontId="15" fillId="2" borderId="10" xfId="13" applyFont="1" applyFill="1" applyBorder="1" applyAlignment="1" applyProtection="1">
      <alignment horizontal="left" vertical="center" indent="1"/>
    </xf>
    <xf numFmtId="0" fontId="15" fillId="2" borderId="10" xfId="13" applyFont="1" applyFill="1" applyBorder="1" applyAlignment="1" applyProtection="1">
      <alignment horizontal="left" vertical="center" wrapText="1" indent="1"/>
    </xf>
    <xf numFmtId="0" fontId="13" fillId="8" borderId="29" xfId="12" applyFont="1" applyFill="1" applyBorder="1" applyAlignment="1" applyProtection="1">
      <alignment horizontal="left" vertical="center"/>
    </xf>
    <xf numFmtId="0" fontId="15" fillId="2" borderId="11" xfId="13" applyFont="1" applyFill="1" applyBorder="1" applyAlignment="1" applyProtection="1">
      <alignment horizontal="left" vertical="center" indent="1"/>
    </xf>
    <xf numFmtId="0" fontId="15" fillId="2" borderId="30" xfId="0" applyFont="1" applyFill="1" applyBorder="1" applyAlignment="1">
      <alignment horizontal="left" vertical="center" indent="1"/>
    </xf>
    <xf numFmtId="0" fontId="16" fillId="0" borderId="26" xfId="0" applyFont="1" applyFill="1" applyBorder="1" applyAlignment="1">
      <alignment horizontal="center"/>
    </xf>
    <xf numFmtId="0" fontId="13" fillId="8" borderId="40" xfId="12" applyFont="1" applyFill="1" applyBorder="1" applyAlignment="1" applyProtection="1">
      <alignment horizontal="left" vertical="center"/>
    </xf>
    <xf numFmtId="0" fontId="13" fillId="8" borderId="56" xfId="12" applyFont="1" applyFill="1" applyBorder="1" applyAlignment="1" applyProtection="1">
      <alignment horizontal="left" vertical="center"/>
    </xf>
    <xf numFmtId="0" fontId="16" fillId="0" borderId="44" xfId="0" applyFont="1" applyFill="1" applyBorder="1" applyAlignment="1">
      <alignment horizontal="center"/>
    </xf>
    <xf numFmtId="0" fontId="15" fillId="2" borderId="10" xfId="13" applyFont="1" applyFill="1" applyBorder="1" applyAlignment="1" applyProtection="1">
      <alignment horizontal="left" vertical="center" wrapText="1"/>
    </xf>
    <xf numFmtId="0" fontId="13" fillId="8" borderId="17" xfId="12" applyFont="1" applyFill="1" applyBorder="1" applyAlignment="1" applyProtection="1">
      <alignment horizontal="left" vertical="center"/>
    </xf>
    <xf numFmtId="0" fontId="15" fillId="2" borderId="10" xfId="13" applyFont="1" applyFill="1" applyBorder="1" applyAlignment="1" applyProtection="1">
      <alignment horizontal="left" vertical="center" indent="2"/>
    </xf>
    <xf numFmtId="0" fontId="16" fillId="0" borderId="13" xfId="0" applyFont="1" applyFill="1" applyBorder="1" applyAlignment="1">
      <alignment horizontal="center"/>
    </xf>
    <xf numFmtId="0" fontId="9" fillId="8" borderId="26" xfId="12" applyFont="1" applyFill="1" applyBorder="1" applyAlignment="1" applyProtection="1">
      <alignment horizontal="left" vertical="center"/>
    </xf>
    <xf numFmtId="0" fontId="9" fillId="8" borderId="25" xfId="12" applyFont="1" applyFill="1" applyBorder="1" applyAlignment="1" applyProtection="1">
      <alignment horizontal="left" vertical="center"/>
    </xf>
    <xf numFmtId="0" fontId="35" fillId="19" borderId="73" xfId="12" applyFont="1" applyFill="1" applyBorder="1" applyAlignment="1" applyProtection="1">
      <alignment horizontal="center" vertical="center"/>
      <protection locked="0"/>
    </xf>
    <xf numFmtId="0" fontId="35" fillId="20" borderId="74" xfId="12" applyFont="1" applyFill="1" applyBorder="1" applyAlignment="1" applyProtection="1">
      <alignment horizontal="center" vertical="center" wrapText="1"/>
      <protection locked="0"/>
    </xf>
    <xf numFmtId="0" fontId="35" fillId="21" borderId="74" xfId="12" applyFont="1" applyFill="1" applyBorder="1" applyAlignment="1" applyProtection="1">
      <alignment horizontal="center" vertical="center"/>
      <protection locked="0"/>
    </xf>
    <xf numFmtId="0" fontId="35" fillId="23" borderId="74" xfId="12" applyFont="1" applyFill="1" applyBorder="1" applyAlignment="1" applyProtection="1">
      <alignment horizontal="center" vertical="center" wrapText="1"/>
      <protection locked="0"/>
    </xf>
    <xf numFmtId="0" fontId="35" fillId="24" borderId="5" xfId="12" applyFont="1" applyFill="1" applyBorder="1" applyAlignment="1" applyProtection="1">
      <alignment horizontal="center" vertical="center"/>
      <protection locked="0"/>
    </xf>
  </cellXfs>
  <cellStyles count="14">
    <cellStyle name="20% - Accent1" xfId="8" builtinId="30" customBuiltin="1"/>
    <cellStyle name="Calculation" xfId="6" builtinId="22" customBuiltin="1"/>
    <cellStyle name="cf1" xfId="9" xr:uid="{00000000-0005-0000-0000-000002000000}"/>
    <cellStyle name="cf2" xfId="10" xr:uid="{00000000-0005-0000-0000-000003000000}"/>
    <cellStyle name="Heading 4" xfId="3" builtinId="19" customBuiltin="1"/>
    <cellStyle name="Hyperlink" xfId="11" xr:uid="{00000000-0005-0000-0000-000005000000}"/>
    <cellStyle name="Input" xfId="4" builtinId="20" customBuiltin="1"/>
    <cellStyle name="Normal" xfId="0" builtinId="0" customBuiltin="1"/>
    <cellStyle name="Note" xfId="7" builtinId="10" customBuiltin="1"/>
    <cellStyle name="Output" xfId="5" builtinId="21" customBuiltin="1"/>
    <cellStyle name="Percent" xfId="1" builtinId="5" customBuiltin="1"/>
    <cellStyle name="Quality Category Heading" xfId="12" xr:uid="{00000000-0005-0000-0000-00000B000000}"/>
    <cellStyle name="Table Title Header" xfId="13" xr:uid="{00000000-0005-0000-0000-00000C000000}"/>
    <cellStyle name="Title" xfId="2" builtinId="15" customBuiltin="1"/>
  </cellStyles>
  <dxfs count="2">
    <dxf>
      <font>
        <color rgb="FF006100"/>
        <family val="2"/>
      </font>
      <fill>
        <patternFill patternType="solid">
          <fgColor rgb="FFC6EFCE"/>
          <bgColor rgb="FFC6EFCE"/>
        </patternFill>
      </fill>
    </dxf>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19</xdr:col>
      <xdr:colOff>81911</xdr:colOff>
      <xdr:row>22</xdr:row>
      <xdr:rowOff>171770</xdr:rowOff>
    </xdr:from>
    <xdr:ext cx="515621" cy="818826"/>
    <xdr:cxnSp macro="">
      <xdr:nvCxnSpPr>
        <xdr:cNvPr id="7" name="Straight Arrow Connector 5">
          <a:extLst>
            <a:ext uri="{FF2B5EF4-FFF2-40B4-BE49-F238E27FC236}">
              <a16:creationId xmlns:a16="http://schemas.microsoft.com/office/drawing/2014/main" id="{15FC5F1C-521A-F674-3357-ED62C4BD28CB}"/>
            </a:ext>
          </a:extLst>
        </xdr:cNvPr>
        <xdr:cNvCxnSpPr>
          <a:stCxn id="6" idx="1"/>
        </xdr:cNvCxnSpPr>
      </xdr:nvCxnSpPr>
      <xdr:spPr>
        <a:xfrm flipH="1">
          <a:off x="15786731" y="4324670"/>
          <a:ext cx="515621" cy="818826"/>
        </a:xfrm>
        <a:prstGeom prst="straightConnector1">
          <a:avLst/>
        </a:prstGeom>
      </xdr:spPr>
      <xdr:style>
        <a:lnRef idx="2">
          <a:schemeClr val="accent1">
            <a:shade val="50000"/>
          </a:schemeClr>
        </a:lnRef>
        <a:fillRef idx="1">
          <a:schemeClr val="accent1"/>
        </a:fillRef>
        <a:effectRef idx="0">
          <a:schemeClr val="accent1"/>
        </a:effectRef>
        <a:fontRef idx="minor">
          <a:schemeClr val="lt1"/>
        </a:fontRef>
      </xdr:style>
    </xdr:cxnSp>
    <xdr:clientData/>
  </xdr:oneCellAnchor>
  <xdr:oneCellAnchor>
    <xdr:from>
      <xdr:col>19</xdr:col>
      <xdr:colOff>597532</xdr:colOff>
      <xdr:row>21</xdr:row>
      <xdr:rowOff>120645</xdr:rowOff>
    </xdr:from>
    <xdr:ext cx="3799203" cy="487046"/>
    <xdr:sp macro="" textlink="">
      <xdr:nvSpPr>
        <xdr:cNvPr id="6" name="TextBox 7">
          <a:extLst>
            <a:ext uri="{FF2B5EF4-FFF2-40B4-BE49-F238E27FC236}">
              <a16:creationId xmlns:a16="http://schemas.microsoft.com/office/drawing/2014/main" id="{952EF969-704D-BE5E-BC3E-0C3B03E25731}"/>
            </a:ext>
          </a:extLst>
        </xdr:cNvPr>
        <xdr:cNvSpPr txBox="1"/>
      </xdr:nvSpPr>
      <xdr:spPr>
        <a:xfrm>
          <a:off x="16302352" y="4090665"/>
          <a:ext cx="3799203" cy="487046"/>
        </a:xfrm>
        <a:prstGeom prst="rect">
          <a:avLst/>
        </a:prstGeom>
      </xdr:spPr>
      <xdr:txBody>
        <a:bodyPr lIns="0" tIns="0" rIns="0" bIns="0"/>
        <a:lstStyle/>
        <a:p>
          <a:pPr lvl="0">
            <a:buNone/>
          </a:pPr>
          <a:r>
            <a:rPr lang="en-US"/>
            <a:t>Copy cells shaded in blue.</a:t>
          </a:r>
        </a:p>
        <a:p>
          <a:pPr lvl="0">
            <a:buNone/>
          </a:pPr>
          <a:r>
            <a:rPr lang="en-US"/>
            <a:t>Paste them into the "YTD by Activity" tab in the Statewide Rollup</a:t>
          </a:r>
        </a:p>
      </xdr:txBody>
    </xdr:sp>
    <xdr:clientData/>
  </xdr:oneCellAnchor>
  <xdr:oneCellAnchor>
    <xdr:from>
      <xdr:col>5</xdr:col>
      <xdr:colOff>15243</xdr:colOff>
      <xdr:row>19</xdr:row>
      <xdr:rowOff>0</xdr:rowOff>
    </xdr:from>
    <xdr:ext cx="6433188" cy="481961"/>
    <xdr:sp macro="" textlink="">
      <xdr:nvSpPr>
        <xdr:cNvPr id="4" name="TextBox 20">
          <a:extLst>
            <a:ext uri="{FF2B5EF4-FFF2-40B4-BE49-F238E27FC236}">
              <a16:creationId xmlns:a16="http://schemas.microsoft.com/office/drawing/2014/main" id="{BE25BC3A-091E-3FD5-60AB-0F1F9E0ABF16}"/>
            </a:ext>
          </a:extLst>
        </xdr:cNvPr>
        <xdr:cNvSpPr txBox="1"/>
      </xdr:nvSpPr>
      <xdr:spPr>
        <a:xfrm>
          <a:off x="4091943" y="3604260"/>
          <a:ext cx="6433188" cy="481961"/>
        </a:xfrm>
        <a:prstGeom prst="rect">
          <a:avLst/>
        </a:prstGeom>
      </xdr:spPr>
      <xdr:txBody>
        <a:bodyPr lIns="0" tIns="0" rIns="0" bIns="0"/>
        <a:lstStyle/>
        <a:p>
          <a:pPr lvl="0">
            <a:buNone/>
          </a:pPr>
          <a:r>
            <a:rPr lang="en-US"/>
            <a:t>Copy cells shaded in pink.</a:t>
          </a:r>
        </a:p>
        <a:p>
          <a:pPr lvl="0">
            <a:buNone/>
          </a:pPr>
          <a:r>
            <a:rPr lang="en-US"/>
            <a:t>Paste them into the the Mentor Staffing table in the "M&amp;A Staffing" tab in the Statewide Rollup</a:t>
          </a:r>
        </a:p>
      </xdr:txBody>
    </xdr:sp>
    <xdr:clientData/>
  </xdr:oneCellAnchor>
  <xdr:oneCellAnchor>
    <xdr:from>
      <xdr:col>5</xdr:col>
      <xdr:colOff>13331</xdr:colOff>
      <xdr:row>15</xdr:row>
      <xdr:rowOff>0</xdr:rowOff>
    </xdr:from>
    <xdr:ext cx="6444618" cy="481961"/>
    <xdr:sp macro="" textlink="">
      <xdr:nvSpPr>
        <xdr:cNvPr id="2" name="TextBox 21">
          <a:extLst>
            <a:ext uri="{FF2B5EF4-FFF2-40B4-BE49-F238E27FC236}">
              <a16:creationId xmlns:a16="http://schemas.microsoft.com/office/drawing/2014/main" id="{FABE080E-C63A-237E-3BA5-0F4775EE39AE}"/>
            </a:ext>
          </a:extLst>
        </xdr:cNvPr>
        <xdr:cNvSpPr txBox="1"/>
      </xdr:nvSpPr>
      <xdr:spPr>
        <a:xfrm>
          <a:off x="4090031" y="2865120"/>
          <a:ext cx="6444618" cy="481961"/>
        </a:xfrm>
        <a:prstGeom prst="rect">
          <a:avLst/>
        </a:prstGeom>
      </xdr:spPr>
      <xdr:txBody>
        <a:bodyPr lIns="0" tIns="0" rIns="0" bIns="0"/>
        <a:lstStyle/>
        <a:p>
          <a:pPr lvl="0">
            <a:buNone/>
          </a:pPr>
          <a:r>
            <a:rPr lang="en-US"/>
            <a:t>Copy cells shaded in orange.</a:t>
          </a:r>
        </a:p>
        <a:p>
          <a:pPr lvl="0">
            <a:buNone/>
          </a:pPr>
          <a:r>
            <a:rPr lang="en-US"/>
            <a:t>Paste them into the the Assessor Staffing table in the "M&amp;A Staffing" tab in the Statewide Rollup</a:t>
          </a:r>
        </a:p>
      </xdr:txBody>
    </xdr:sp>
    <xdr:clientData/>
  </xdr:oneCellAnchor>
  <xdr:oneCellAnchor>
    <xdr:from>
      <xdr:col>4</xdr:col>
      <xdr:colOff>0</xdr:colOff>
      <xdr:row>20</xdr:row>
      <xdr:rowOff>50484</xdr:rowOff>
    </xdr:from>
    <xdr:ext cx="843918" cy="62224"/>
    <xdr:cxnSp macro="">
      <xdr:nvCxnSpPr>
        <xdr:cNvPr id="5" name="Straight Arrow Connector 22">
          <a:extLst>
            <a:ext uri="{FF2B5EF4-FFF2-40B4-BE49-F238E27FC236}">
              <a16:creationId xmlns:a16="http://schemas.microsoft.com/office/drawing/2014/main" id="{A6B0F861-740E-8B18-4ADC-5B474AB845EE}"/>
            </a:ext>
          </a:extLst>
        </xdr:cNvPr>
        <xdr:cNvCxnSpPr>
          <a:stCxn id="4" idx="1"/>
        </xdr:cNvCxnSpPr>
      </xdr:nvCxnSpPr>
      <xdr:spPr>
        <a:xfrm flipH="1">
          <a:off x="3246120" y="3837624"/>
          <a:ext cx="843918" cy="62224"/>
        </a:xfrm>
        <a:prstGeom prst="straightConnector1">
          <a:avLst/>
        </a:prstGeom>
      </xdr:spPr>
      <xdr:style>
        <a:lnRef idx="2">
          <a:schemeClr val="accent1">
            <a:shade val="50000"/>
          </a:schemeClr>
        </a:lnRef>
        <a:fillRef idx="1">
          <a:schemeClr val="accent1"/>
        </a:fillRef>
        <a:effectRef idx="0">
          <a:schemeClr val="accent1"/>
        </a:effectRef>
        <a:fontRef idx="minor">
          <a:schemeClr val="lt1"/>
        </a:fontRef>
      </xdr:style>
    </xdr:cxnSp>
    <xdr:clientData/>
  </xdr:oneCellAnchor>
  <xdr:oneCellAnchor>
    <xdr:from>
      <xdr:col>4</xdr:col>
      <xdr:colOff>0</xdr:colOff>
      <xdr:row>16</xdr:row>
      <xdr:rowOff>50484</xdr:rowOff>
    </xdr:from>
    <xdr:ext cx="842006" cy="82862"/>
    <xdr:cxnSp macro="">
      <xdr:nvCxnSpPr>
        <xdr:cNvPr id="3" name="Straight Arrow Connector 23">
          <a:extLst>
            <a:ext uri="{FF2B5EF4-FFF2-40B4-BE49-F238E27FC236}">
              <a16:creationId xmlns:a16="http://schemas.microsoft.com/office/drawing/2014/main" id="{881A909A-2EC7-C681-48AD-4B2DB3BF6F90}"/>
            </a:ext>
          </a:extLst>
        </xdr:cNvPr>
        <xdr:cNvCxnSpPr>
          <a:stCxn id="2" idx="1"/>
        </xdr:cNvCxnSpPr>
      </xdr:nvCxnSpPr>
      <xdr:spPr>
        <a:xfrm flipH="1">
          <a:off x="3246120" y="3098484"/>
          <a:ext cx="842006" cy="82862"/>
        </a:xfrm>
        <a:prstGeom prst="straightConnector1">
          <a:avLst/>
        </a:prstGeom>
      </xdr:spPr>
      <xdr:style>
        <a:lnRef idx="2">
          <a:schemeClr val="accent1">
            <a:shade val="50000"/>
          </a:schemeClr>
        </a:lnRef>
        <a:fillRef idx="1">
          <a:schemeClr val="accent1"/>
        </a:fillRef>
        <a:effectRef idx="0">
          <a:schemeClr val="accent1"/>
        </a:effectRef>
        <a:fontRef idx="minor">
          <a:schemeClr val="lt1"/>
        </a:fontRef>
      </xdr:style>
    </xdr:cxn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E2:E5" totalsRowShown="0">
  <autoFilter ref="E2:E5" xr:uid="{00000000-0009-0000-0100-000001000000}"/>
  <tableColumns count="1">
    <tableColumn id="1" xr3:uid="{00000000-0010-0000-0000-000001000000}" name="Project Status "/>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C31" totalsRowShown="0">
  <autoFilter ref="A2:C31" xr:uid="{00000000-0009-0000-0100-000002000000}"/>
  <sortState xmlns:xlrd2="http://schemas.microsoft.com/office/spreadsheetml/2017/richdata2" ref="A4:C31">
    <sortCondition ref="B3:B31"/>
  </sortState>
  <tableColumns count="3">
    <tableColumn id="1" xr3:uid="{00000000-0010-0000-0100-000001000000}" name="#"/>
    <tableColumn id="2" xr3:uid="{00000000-0010-0000-0100-000002000000}" name="Alpha"/>
    <tableColumn id="3" xr3:uid="{00000000-0010-0000-0100-000003000000}" name="Board Drop-Down Selec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G2:G8" totalsRowShown="0">
  <autoFilter ref="G2:G8" xr:uid="{00000000-0009-0000-0100-000003000000}"/>
  <tableColumns count="1">
    <tableColumn id="1" xr3:uid="{00000000-0010-0000-0200-000001000000}" name="Eval/Assess Drop-Dow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I2:I9" totalsRowShown="0">
  <autoFilter ref="I2:I9" xr:uid="{00000000-0009-0000-0100-000004000000}"/>
  <tableColumns count="1">
    <tableColumn id="1" xr3:uid="{00000000-0010-0000-0300-000001000000}" name="Quality Activities Categories "/>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K2:K6" totalsRowShown="0">
  <autoFilter ref="K2:K6" xr:uid="{00000000-0009-0000-0100-000005000000}"/>
  <tableColumns count="1">
    <tableColumn id="1" xr3:uid="{00000000-0010-0000-0400-000001000000}" name="Employed B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8" displayName="Table8" ref="A4:I12" totalsRowShown="0">
  <tableColumns count="9">
    <tableColumn id="1" xr3:uid="{00000000-0010-0000-0500-000001000000}" name="Category"/>
    <tableColumn id="2" xr3:uid="{00000000-0010-0000-0500-000002000000}" name="Expended_x000a_Q1"/>
    <tableColumn id="3" xr3:uid="{00000000-0010-0000-0500-000003000000}" name="Expended_x000a_Q2"/>
    <tableColumn id="4" xr3:uid="{00000000-0010-0000-0500-000004000000}" name="Expended_x000a_Q3"/>
    <tableColumn id="5" xr3:uid="{00000000-0010-0000-0500-000005000000}" name="Expended_x000a_Q4"/>
    <tableColumn id="6" xr3:uid="{00000000-0010-0000-0500-000006000000}" name="Expended YTD"/>
    <tableColumn id="7" xr3:uid="{00000000-0010-0000-0500-000007000000}" name="YTD % of Total Expended"/>
    <tableColumn id="8" xr3:uid="{00000000-0010-0000-0500-000008000000}" name="%_x000a_Planned for Year"/>
    <tableColumn id="9" xr3:uid="{00000000-0010-0000-0500-000009000000}" name="% Planned_x000a_vs_x000a_YTD % Expended"/>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9" displayName="Table9" ref="A15:G20" totalsRowShown="0">
  <tableColumns count="7">
    <tableColumn id="1" xr3:uid="{00000000-0010-0000-0600-000001000000}" name="Board Contract"/>
    <tableColumn id="2" xr3:uid="{00000000-0010-0000-0600-000002000000}" name="Expended Q1"/>
    <tableColumn id="3" xr3:uid="{00000000-0010-0000-0600-000003000000}" name="Expended Q2"/>
    <tableColumn id="4" xr3:uid="{00000000-0010-0000-0600-000004000000}" name="Expended Q3"/>
    <tableColumn id="5" xr3:uid="{00000000-0010-0000-0600-000005000000}" name="Expended Q4"/>
    <tableColumn id="6" xr3:uid="{00000000-0010-0000-0600-000006000000}" name="YTD Expended"/>
    <tableColumn id="7" xr3:uid="{00000000-0010-0000-0600-000007000000}" name="% of Total Expended"/>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4" displayName="Table74" ref="A3:D7" totalsRowShown="0">
  <autoFilter ref="A3:D7" xr:uid="{00000000-0009-0000-0100-000008000000}"/>
  <tableColumns count="4">
    <tableColumn id="1" xr3:uid="{00000000-0010-0000-0700-000001000000}" name="WD Letter Recissions"/>
    <tableColumn id="2" xr3:uid="{00000000-0010-0000-0700-000002000000}" name="New WD Letter Issued"/>
    <tableColumn id="3" xr3:uid="{00000000-0010-0000-0700-000003000000}" name="Date"/>
    <tableColumn id="4" xr3:uid="{00000000-0010-0000-0700-000004000000}" name="Chang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wc.texas.gov/policy-letters" TargetMode="External"/><Relationship Id="rId1" Type="http://schemas.openxmlformats.org/officeDocument/2006/relationships/hyperlink" Target="https://www.ecfr.gov/current/title-45/subtitle-A/subchapter-A/part-98/subpart-F/section-98.53"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C6E7"/>
  </sheetPr>
  <dimension ref="A1:B37"/>
  <sheetViews>
    <sheetView tabSelected="1" zoomScale="85" zoomScaleNormal="85" workbookViewId="0">
      <selection activeCell="B5" sqref="B5"/>
    </sheetView>
  </sheetViews>
  <sheetFormatPr defaultRowHeight="15.75" x14ac:dyDescent="0.25"/>
  <cols>
    <col min="1" max="1" width="36.85546875" style="2" customWidth="1"/>
    <col min="2" max="2" width="163.85546875" style="17" customWidth="1"/>
    <col min="3" max="3" width="4.140625" style="2" customWidth="1"/>
    <col min="4" max="16383" width="0" style="2" hidden="1" customWidth="1"/>
    <col min="16384" max="16384" width="0.28515625" style="2" customWidth="1"/>
  </cols>
  <sheetData>
    <row r="1" spans="1:2" x14ac:dyDescent="0.25">
      <c r="A1" s="1" t="s">
        <v>0</v>
      </c>
      <c r="B1" s="1"/>
    </row>
    <row r="2" spans="1:2" x14ac:dyDescent="0.25">
      <c r="A2" s="1" t="s">
        <v>1</v>
      </c>
      <c r="B2" s="1"/>
    </row>
    <row r="3" spans="1:2" ht="63" x14ac:dyDescent="0.25">
      <c r="A3" s="3" t="s">
        <v>2</v>
      </c>
      <c r="B3" s="4" t="s">
        <v>3</v>
      </c>
    </row>
    <row r="4" spans="1:2" x14ac:dyDescent="0.25">
      <c r="A4" s="5" t="s">
        <v>4</v>
      </c>
      <c r="B4" s="354" t="s">
        <v>5</v>
      </c>
    </row>
    <row r="5" spans="1:2" x14ac:dyDescent="0.25">
      <c r="A5" s="6"/>
      <c r="B5" s="355" t="s">
        <v>6</v>
      </c>
    </row>
    <row r="6" spans="1:2" x14ac:dyDescent="0.25">
      <c r="A6" s="7"/>
      <c r="B6" s="8"/>
    </row>
    <row r="7" spans="1:2" x14ac:dyDescent="0.25">
      <c r="A7" s="9" t="s">
        <v>7</v>
      </c>
      <c r="B7" s="10"/>
    </row>
    <row r="8" spans="1:2" ht="63" x14ac:dyDescent="0.25">
      <c r="A8" s="11" t="s">
        <v>8</v>
      </c>
      <c r="B8" s="12" t="s">
        <v>9</v>
      </c>
    </row>
    <row r="9" spans="1:2" ht="31.5" x14ac:dyDescent="0.25">
      <c r="A9" s="13" t="s">
        <v>10</v>
      </c>
      <c r="B9" s="14" t="s">
        <v>11</v>
      </c>
    </row>
    <row r="10" spans="1:2" x14ac:dyDescent="0.25">
      <c r="A10" s="15" t="s">
        <v>12</v>
      </c>
      <c r="B10" s="16">
        <v>2023</v>
      </c>
    </row>
    <row r="11" spans="1:2" x14ac:dyDescent="0.25">
      <c r="A11" s="7"/>
    </row>
    <row r="12" spans="1:2" x14ac:dyDescent="0.25">
      <c r="A12" s="18" t="s">
        <v>13</v>
      </c>
      <c r="B12" s="19"/>
    </row>
    <row r="13" spans="1:2" x14ac:dyDescent="0.25">
      <c r="A13" s="20" t="s">
        <v>14</v>
      </c>
      <c r="B13" s="21" t="s">
        <v>15</v>
      </c>
    </row>
    <row r="14" spans="1:2" x14ac:dyDescent="0.25">
      <c r="A14" s="20" t="s">
        <v>16</v>
      </c>
      <c r="B14" s="22" t="s">
        <v>17</v>
      </c>
    </row>
    <row r="15" spans="1:2" ht="126" x14ac:dyDescent="0.25">
      <c r="A15" s="20" t="s">
        <v>18</v>
      </c>
      <c r="B15" s="23" t="s">
        <v>19</v>
      </c>
    </row>
    <row r="16" spans="1:2" x14ac:dyDescent="0.25">
      <c r="A16" s="7"/>
    </row>
    <row r="17" spans="1:2" x14ac:dyDescent="0.25">
      <c r="A17" s="9" t="s">
        <v>20</v>
      </c>
      <c r="B17" s="10"/>
    </row>
    <row r="18" spans="1:2" x14ac:dyDescent="0.25">
      <c r="A18" s="20" t="s">
        <v>14</v>
      </c>
      <c r="B18" s="21" t="s">
        <v>15</v>
      </c>
    </row>
    <row r="19" spans="1:2" x14ac:dyDescent="0.25">
      <c r="A19" s="20" t="s">
        <v>16</v>
      </c>
      <c r="B19" s="24" t="s">
        <v>21</v>
      </c>
    </row>
    <row r="20" spans="1:2" s="25" customFormat="1" ht="236.25" x14ac:dyDescent="0.25">
      <c r="A20" s="20" t="s">
        <v>18</v>
      </c>
      <c r="B20" s="21" t="s">
        <v>22</v>
      </c>
    </row>
    <row r="21" spans="1:2" s="25" customFormat="1" ht="31.5" x14ac:dyDescent="0.25">
      <c r="A21" s="20" t="s">
        <v>23</v>
      </c>
      <c r="B21" s="21" t="s">
        <v>24</v>
      </c>
    </row>
    <row r="22" spans="1:2" s="25" customFormat="1" x14ac:dyDescent="0.25">
      <c r="A22" s="26" t="s">
        <v>25</v>
      </c>
      <c r="B22" s="27">
        <f>B10-0</f>
        <v>2023</v>
      </c>
    </row>
    <row r="23" spans="1:2" s="25" customFormat="1" x14ac:dyDescent="0.25">
      <c r="A23" s="26" t="s">
        <v>26</v>
      </c>
      <c r="B23" s="27">
        <f>B22-1</f>
        <v>2022</v>
      </c>
    </row>
    <row r="24" spans="1:2" x14ac:dyDescent="0.25">
      <c r="A24" s="26" t="s">
        <v>27</v>
      </c>
      <c r="B24" s="28">
        <f>B10-1</f>
        <v>2022</v>
      </c>
    </row>
    <row r="25" spans="1:2" x14ac:dyDescent="0.25">
      <c r="A25" s="26"/>
      <c r="B25" s="28"/>
    </row>
    <row r="26" spans="1:2" x14ac:dyDescent="0.25">
      <c r="A26" s="9" t="s">
        <v>28</v>
      </c>
      <c r="B26" s="10"/>
    </row>
    <row r="27" spans="1:2" x14ac:dyDescent="0.25">
      <c r="A27" s="20" t="s">
        <v>14</v>
      </c>
      <c r="B27" s="21" t="s">
        <v>29</v>
      </c>
    </row>
    <row r="28" spans="1:2" x14ac:dyDescent="0.25">
      <c r="A28" s="20" t="s">
        <v>16</v>
      </c>
      <c r="B28" s="21" t="s">
        <v>30</v>
      </c>
    </row>
    <row r="29" spans="1:2" ht="126" x14ac:dyDescent="0.25">
      <c r="A29" s="20" t="s">
        <v>18</v>
      </c>
      <c r="B29" s="21" t="s">
        <v>31</v>
      </c>
    </row>
    <row r="30" spans="1:2" ht="31.5" x14ac:dyDescent="0.25">
      <c r="A30" s="20" t="s">
        <v>23</v>
      </c>
      <c r="B30" s="21" t="s">
        <v>32</v>
      </c>
    </row>
    <row r="31" spans="1:2" x14ac:dyDescent="0.25">
      <c r="A31" s="7"/>
      <c r="B31" s="8"/>
    </row>
    <row r="32" spans="1:2" x14ac:dyDescent="0.25">
      <c r="A32" s="9" t="s">
        <v>33</v>
      </c>
      <c r="B32" s="10"/>
    </row>
    <row r="33" spans="1:2" x14ac:dyDescent="0.25">
      <c r="A33" s="20" t="s">
        <v>14</v>
      </c>
      <c r="B33" s="21" t="s">
        <v>34</v>
      </c>
    </row>
    <row r="34" spans="1:2" ht="31.5" x14ac:dyDescent="0.25">
      <c r="A34" s="20" t="s">
        <v>16</v>
      </c>
      <c r="B34" s="21" t="s">
        <v>35</v>
      </c>
    </row>
    <row r="35" spans="1:2" ht="276.75" customHeight="1" x14ac:dyDescent="0.25">
      <c r="A35" s="20" t="s">
        <v>18</v>
      </c>
      <c r="B35" s="29" t="s">
        <v>36</v>
      </c>
    </row>
    <row r="36" spans="1:2" ht="31.5" x14ac:dyDescent="0.25">
      <c r="A36" s="20" t="s">
        <v>23</v>
      </c>
      <c r="B36" s="21" t="s">
        <v>37</v>
      </c>
    </row>
    <row r="37" spans="1:2" x14ac:dyDescent="0.25">
      <c r="A37" s="7" t="s">
        <v>38</v>
      </c>
      <c r="B37" s="8"/>
    </row>
  </sheetData>
  <dataValidations count="2">
    <dataValidation type="whole" allowBlank="1" showInputMessage="1" showErrorMessage="1" sqref="B10" xr:uid="{00000000-0002-0000-0000-000000000000}">
      <formula1>2021</formula1>
      <formula2>2030</formula2>
    </dataValidation>
    <dataValidation allowBlank="1" showInputMessage="1" showErrorMessage="1" prompt="enter Board name" sqref="A9:A10" xr:uid="{00000000-0002-0000-0000-000001000000}"/>
  </dataValidations>
  <hyperlinks>
    <hyperlink ref="B4" r:id="rId1" xr:uid="{00000000-0004-0000-0000-000000000000}"/>
    <hyperlink ref="B5" r:id="rId2" xr:uid="{00000000-0004-0000-0000-000001000000}"/>
  </hyperlinks>
  <pageMargins left="0.25" right="0.25" top="0.94696969696969724" bottom="0.75" header="0.30000000000000004" footer="0.30000000000000004"/>
  <pageSetup paperSize="0" fitToWidth="0" fitToHeight="0" orientation="portrait" horizontalDpi="0" verticalDpi="0" copies="0"/>
  <headerFooter>
    <oddHeader>&amp;C&amp;"-,Bold"&amp;14Child Care Quality Expenditure  Activity Report
Instructions</oddHeader>
    <oddFooter>&amp;CSubmit completed plan or quarterly report to bcm@twc.texas.gov
Submit questions about content of the report to childcare.programassistance@twc.texas.gov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Select Board from drop-down list" xr:uid="{00000000-0002-0000-0000-000002000000}">
          <x14:formula1>
            <xm:f>'Drop-Down_Pick_Lists'!$C$3:$C$31</xm:f>
          </x14:formula1>
          <xm:sqref>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workbookViewId="0">
      <selection activeCell="D6" sqref="D6"/>
    </sheetView>
  </sheetViews>
  <sheetFormatPr defaultColWidth="8.5703125" defaultRowHeight="15" x14ac:dyDescent="0.25"/>
  <cols>
    <col min="1" max="1" width="21.5703125" bestFit="1" customWidth="1"/>
    <col min="2" max="2" width="22.7109375" bestFit="1" customWidth="1"/>
    <col min="3" max="3" width="9.42578125" bestFit="1" customWidth="1"/>
    <col min="4" max="4" width="137.28515625" customWidth="1"/>
    <col min="5" max="5" width="8.5703125" customWidth="1"/>
  </cols>
  <sheetData>
    <row r="1" spans="1:4" ht="26.25" x14ac:dyDescent="0.4">
      <c r="A1" s="349" t="s">
        <v>335</v>
      </c>
    </row>
    <row r="2" spans="1:4" ht="11.25" customHeight="1" x14ac:dyDescent="0.4">
      <c r="A2" s="350"/>
      <c r="B2" s="58"/>
      <c r="C2" s="58"/>
      <c r="D2" s="58"/>
    </row>
    <row r="3" spans="1:4" x14ac:dyDescent="0.25">
      <c r="A3" t="s">
        <v>336</v>
      </c>
      <c r="B3" t="s">
        <v>337</v>
      </c>
      <c r="C3" t="s">
        <v>338</v>
      </c>
      <c r="D3" t="s">
        <v>339</v>
      </c>
    </row>
    <row r="4" spans="1:4" ht="120" x14ac:dyDescent="0.25">
      <c r="A4" s="351" t="s">
        <v>340</v>
      </c>
      <c r="B4" s="351" t="s">
        <v>341</v>
      </c>
      <c r="C4" s="352">
        <v>44835</v>
      </c>
      <c r="D4" s="353" t="s">
        <v>342</v>
      </c>
    </row>
    <row r="5" spans="1:4" x14ac:dyDescent="0.25">
      <c r="A5" t="s">
        <v>341</v>
      </c>
      <c r="B5" t="s">
        <v>343</v>
      </c>
      <c r="D5" t="s">
        <v>344</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6E7"/>
    <pageSetUpPr fitToPage="1"/>
  </sheetPr>
  <dimension ref="A1:C48"/>
  <sheetViews>
    <sheetView workbookViewId="0">
      <selection activeCell="A2" sqref="A2"/>
    </sheetView>
  </sheetViews>
  <sheetFormatPr defaultColWidth="0" defaultRowHeight="15.75" x14ac:dyDescent="0.25"/>
  <cols>
    <col min="1" max="1" width="32.85546875" style="35" customWidth="1"/>
    <col min="2" max="2" width="135.7109375" style="36" customWidth="1"/>
    <col min="3" max="3" width="5.28515625" style="2" customWidth="1"/>
    <col min="4" max="4" width="8.42578125" style="2" hidden="1" customWidth="1"/>
    <col min="5" max="16384" width="8.42578125" style="2" hidden="1"/>
  </cols>
  <sheetData>
    <row r="1" spans="1:2" x14ac:dyDescent="0.25">
      <c r="A1" s="30" t="s">
        <v>39</v>
      </c>
      <c r="B1" s="31"/>
    </row>
    <row r="2" spans="1:2" ht="94.5" x14ac:dyDescent="0.25">
      <c r="A2" s="32" t="s">
        <v>40</v>
      </c>
      <c r="B2" s="356" t="s">
        <v>41</v>
      </c>
    </row>
    <row r="3" spans="1:2" ht="31.5" x14ac:dyDescent="0.25">
      <c r="A3" s="33" t="s">
        <v>42</v>
      </c>
      <c r="B3" s="34" t="s">
        <v>43</v>
      </c>
    </row>
    <row r="4" spans="1:2" ht="141.75" x14ac:dyDescent="0.25">
      <c r="A4" s="33" t="s">
        <v>44</v>
      </c>
      <c r="B4" s="34" t="s">
        <v>45</v>
      </c>
    </row>
    <row r="5" spans="1:2" ht="78.75" x14ac:dyDescent="0.25">
      <c r="A5" s="33" t="s">
        <v>46</v>
      </c>
      <c r="B5" s="34" t="s">
        <v>47</v>
      </c>
    </row>
    <row r="7" spans="1:2" x14ac:dyDescent="0.25">
      <c r="A7" s="37" t="s">
        <v>48</v>
      </c>
      <c r="B7" s="38"/>
    </row>
    <row r="8" spans="1:2" x14ac:dyDescent="0.25">
      <c r="A8" s="39" t="s">
        <v>49</v>
      </c>
      <c r="B8" s="40"/>
    </row>
    <row r="9" spans="1:2" ht="94.5" x14ac:dyDescent="0.25">
      <c r="A9" s="33" t="s">
        <v>50</v>
      </c>
      <c r="B9" s="34" t="s">
        <v>51</v>
      </c>
    </row>
    <row r="10" spans="1:2" ht="220.5" x14ac:dyDescent="0.25">
      <c r="A10" s="33" t="s">
        <v>52</v>
      </c>
      <c r="B10" s="34" t="s">
        <v>53</v>
      </c>
    </row>
    <row r="11" spans="1:2" ht="47.25" x14ac:dyDescent="0.25">
      <c r="A11" s="33" t="s">
        <v>54</v>
      </c>
      <c r="B11" s="34" t="s">
        <v>55</v>
      </c>
    </row>
    <row r="13" spans="1:2" x14ac:dyDescent="0.25">
      <c r="A13" s="30" t="s">
        <v>56</v>
      </c>
      <c r="B13" s="41"/>
    </row>
    <row r="14" spans="1:2" x14ac:dyDescent="0.25">
      <c r="A14" s="39" t="s">
        <v>57</v>
      </c>
      <c r="B14" s="40"/>
    </row>
    <row r="15" spans="1:2" ht="63" x14ac:dyDescent="0.25">
      <c r="A15" s="33" t="s">
        <v>50</v>
      </c>
      <c r="B15" s="34" t="s">
        <v>58</v>
      </c>
    </row>
    <row r="16" spans="1:2" ht="212.25" customHeight="1" x14ac:dyDescent="0.25">
      <c r="A16" s="33" t="s">
        <v>52</v>
      </c>
      <c r="B16" s="34" t="s">
        <v>59</v>
      </c>
    </row>
    <row r="17" spans="1:2" ht="94.5" x14ac:dyDescent="0.25">
      <c r="A17" s="33" t="s">
        <v>54</v>
      </c>
      <c r="B17" s="42" t="s">
        <v>60</v>
      </c>
    </row>
    <row r="19" spans="1:2" x14ac:dyDescent="0.25">
      <c r="A19" s="30" t="s">
        <v>61</v>
      </c>
      <c r="B19" s="41"/>
    </row>
    <row r="20" spans="1:2" x14ac:dyDescent="0.25">
      <c r="A20" s="39" t="s">
        <v>62</v>
      </c>
      <c r="B20" s="40"/>
    </row>
    <row r="21" spans="1:2" ht="199.5" customHeight="1" x14ac:dyDescent="0.25">
      <c r="A21" s="33" t="s">
        <v>50</v>
      </c>
      <c r="B21" s="34" t="s">
        <v>63</v>
      </c>
    </row>
    <row r="22" spans="1:2" ht="236.25" x14ac:dyDescent="0.25">
      <c r="A22" s="33" t="s">
        <v>52</v>
      </c>
      <c r="B22" s="34" t="s">
        <v>64</v>
      </c>
    </row>
    <row r="23" spans="1:2" ht="31.5" x14ac:dyDescent="0.25">
      <c r="A23" s="33" t="s">
        <v>54</v>
      </c>
      <c r="B23" s="34" t="s">
        <v>65</v>
      </c>
    </row>
    <row r="25" spans="1:2" x14ac:dyDescent="0.25">
      <c r="A25" s="30" t="s">
        <v>66</v>
      </c>
      <c r="B25" s="41"/>
    </row>
    <row r="26" spans="1:2" x14ac:dyDescent="0.25">
      <c r="A26" s="39" t="s">
        <v>67</v>
      </c>
      <c r="B26" s="40"/>
    </row>
    <row r="27" spans="1:2" x14ac:dyDescent="0.25">
      <c r="A27" s="33" t="s">
        <v>50</v>
      </c>
      <c r="B27" s="34" t="s">
        <v>68</v>
      </c>
    </row>
    <row r="28" spans="1:2" ht="123.75" customHeight="1" x14ac:dyDescent="0.25">
      <c r="A28" s="33" t="s">
        <v>52</v>
      </c>
      <c r="B28" s="34" t="s">
        <v>69</v>
      </c>
    </row>
    <row r="29" spans="1:2" ht="78.75" x14ac:dyDescent="0.25">
      <c r="A29" s="33" t="s">
        <v>54</v>
      </c>
      <c r="B29" s="34" t="s">
        <v>70</v>
      </c>
    </row>
    <row r="31" spans="1:2" x14ac:dyDescent="0.25">
      <c r="A31" s="30" t="s">
        <v>71</v>
      </c>
      <c r="B31" s="41"/>
    </row>
    <row r="32" spans="1:2" x14ac:dyDescent="0.25">
      <c r="A32" s="39" t="s">
        <v>72</v>
      </c>
      <c r="B32" s="40"/>
    </row>
    <row r="33" spans="1:2" x14ac:dyDescent="0.25">
      <c r="A33" s="33" t="s">
        <v>50</v>
      </c>
      <c r="B33" s="34" t="s">
        <v>68</v>
      </c>
    </row>
    <row r="34" spans="1:2" ht="126" x14ac:dyDescent="0.25">
      <c r="A34" s="33" t="s">
        <v>52</v>
      </c>
      <c r="B34" s="34" t="s">
        <v>73</v>
      </c>
    </row>
    <row r="35" spans="1:2" ht="47.25" x14ac:dyDescent="0.25">
      <c r="A35" s="33" t="s">
        <v>54</v>
      </c>
      <c r="B35" s="34" t="s">
        <v>74</v>
      </c>
    </row>
    <row r="37" spans="1:2" x14ac:dyDescent="0.25">
      <c r="A37" s="30" t="s">
        <v>75</v>
      </c>
      <c r="B37" s="41"/>
    </row>
    <row r="38" spans="1:2" x14ac:dyDescent="0.25">
      <c r="A38" s="39" t="s">
        <v>76</v>
      </c>
      <c r="B38" s="40"/>
    </row>
    <row r="39" spans="1:2" x14ac:dyDescent="0.25">
      <c r="A39" s="33" t="s">
        <v>50</v>
      </c>
      <c r="B39" s="34" t="s">
        <v>68</v>
      </c>
    </row>
    <row r="40" spans="1:2" ht="60.75" customHeight="1" x14ac:dyDescent="0.25">
      <c r="A40" s="33" t="s">
        <v>52</v>
      </c>
      <c r="B40" s="34" t="s">
        <v>77</v>
      </c>
    </row>
    <row r="41" spans="1:2" x14ac:dyDescent="0.25">
      <c r="A41" s="33" t="s">
        <v>54</v>
      </c>
      <c r="B41" s="34" t="s">
        <v>78</v>
      </c>
    </row>
    <row r="43" spans="1:2" x14ac:dyDescent="0.25">
      <c r="A43" s="30" t="s">
        <v>79</v>
      </c>
      <c r="B43" s="38"/>
    </row>
    <row r="44" spans="1:2" x14ac:dyDescent="0.25">
      <c r="A44" s="43" t="s">
        <v>80</v>
      </c>
      <c r="B44" s="44"/>
    </row>
    <row r="45" spans="1:2" ht="78.75" x14ac:dyDescent="0.25">
      <c r="A45" s="33" t="s">
        <v>50</v>
      </c>
      <c r="B45" s="34" t="s">
        <v>81</v>
      </c>
    </row>
    <row r="46" spans="1:2" ht="290.25" customHeight="1" x14ac:dyDescent="0.25">
      <c r="A46" s="33" t="s">
        <v>52</v>
      </c>
      <c r="B46" s="34" t="s">
        <v>82</v>
      </c>
    </row>
    <row r="47" spans="1:2" ht="189" x14ac:dyDescent="0.25">
      <c r="A47" s="33" t="s">
        <v>54</v>
      </c>
      <c r="B47" s="34" t="s">
        <v>83</v>
      </c>
    </row>
    <row r="48" spans="1:2" x14ac:dyDescent="0.25">
      <c r="A48" s="35" t="s">
        <v>38</v>
      </c>
    </row>
  </sheetData>
  <sheetProtection sheet="1" objects="1" scenarios="1"/>
  <pageMargins left="0.25" right="0.22161172161172202" top="0.8077485380116961" bottom="0.75" header="0.30000000000000004" footer="0.30000000000000004"/>
  <pageSetup paperSize="0" fitToHeight="0" orientation="portrait" horizontalDpi="0" verticalDpi="0" copies="0"/>
  <headerFooter>
    <oddHeader>&amp;C&amp;"-,Bold"&amp;14Child Care Quality Expenditure  Activity Report
Examples  Definitions</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8CBAD"/>
  </sheetPr>
  <dimension ref="A1:I26"/>
  <sheetViews>
    <sheetView workbookViewId="0">
      <selection activeCell="A2" sqref="A2"/>
    </sheetView>
  </sheetViews>
  <sheetFormatPr defaultRowHeight="15" x14ac:dyDescent="0.25"/>
  <cols>
    <col min="1" max="1" width="47.28515625" bestFit="1" customWidth="1"/>
    <col min="2" max="2" width="20" customWidth="1"/>
    <col min="3" max="3" width="11.7109375" customWidth="1"/>
    <col min="4" max="4" width="12.28515625" customWidth="1"/>
    <col min="5" max="5" width="11.85546875" customWidth="1"/>
    <col min="6" max="6" width="11.7109375" customWidth="1"/>
    <col min="7" max="7" width="28.42578125" customWidth="1"/>
    <col min="8" max="8" width="43.7109375" customWidth="1"/>
    <col min="9" max="9" width="15.5703125" customWidth="1"/>
    <col min="10" max="10" width="8.85546875" customWidth="1"/>
  </cols>
  <sheetData>
    <row r="1" spans="1:9" ht="25.5" customHeight="1" x14ac:dyDescent="0.3">
      <c r="A1" s="357" t="str">
        <f>Instructions!$B$9</f>
        <v>Board (Select on Instructions tab)</v>
      </c>
    </row>
    <row r="2" spans="1:9" ht="23.25" x14ac:dyDescent="0.25">
      <c r="A2" s="46" t="str">
        <f>CONCATENATE("FFY ", Instructions!$B$10, " Texas Rising Star Staffing")</f>
        <v>FFY 2023 Texas Rising Star Staffing</v>
      </c>
      <c r="B2" s="47"/>
      <c r="C2" s="47"/>
      <c r="D2" s="47"/>
      <c r="E2" s="47"/>
      <c r="F2" s="47"/>
      <c r="G2" s="47"/>
      <c r="H2" s="47"/>
      <c r="I2" s="47"/>
    </row>
    <row r="3" spans="1:9" ht="7.15" customHeight="1" x14ac:dyDescent="0.25">
      <c r="A3" s="48"/>
      <c r="B3" s="48"/>
      <c r="C3" s="48"/>
      <c r="D3" s="48"/>
      <c r="E3" s="48"/>
      <c r="F3" s="48"/>
      <c r="G3" s="48"/>
      <c r="H3" s="48"/>
      <c r="I3" s="48"/>
    </row>
    <row r="4" spans="1:9" ht="30" x14ac:dyDescent="0.25">
      <c r="A4" s="49" t="s">
        <v>84</v>
      </c>
      <c r="B4" s="49" t="s">
        <v>85</v>
      </c>
      <c r="C4" s="49" t="s">
        <v>86</v>
      </c>
      <c r="D4" s="49" t="s">
        <v>87</v>
      </c>
      <c r="E4" s="49" t="s">
        <v>88</v>
      </c>
      <c r="F4" s="49" t="s">
        <v>89</v>
      </c>
      <c r="G4" s="49" t="s">
        <v>90</v>
      </c>
      <c r="H4" s="49" t="s">
        <v>91</v>
      </c>
      <c r="I4" s="49" t="s">
        <v>92</v>
      </c>
    </row>
    <row r="5" spans="1:9" s="54" customFormat="1" x14ac:dyDescent="0.25">
      <c r="A5" s="50" t="s">
        <v>93</v>
      </c>
      <c r="B5" s="50" t="s">
        <v>94</v>
      </c>
      <c r="C5" s="51">
        <v>43221</v>
      </c>
      <c r="D5" s="52">
        <v>0</v>
      </c>
      <c r="E5" s="52">
        <v>1</v>
      </c>
      <c r="F5" s="52">
        <v>0</v>
      </c>
      <c r="G5" s="50" t="s">
        <v>95</v>
      </c>
      <c r="H5" s="50" t="s">
        <v>96</v>
      </c>
      <c r="I5" s="53"/>
    </row>
    <row r="6" spans="1:9" x14ac:dyDescent="0.25">
      <c r="A6" s="55"/>
      <c r="B6" s="55"/>
      <c r="C6" s="56"/>
      <c r="D6" s="57"/>
      <c r="E6" s="57"/>
      <c r="F6" s="57"/>
      <c r="G6" s="55"/>
      <c r="H6" s="55"/>
      <c r="I6" s="56"/>
    </row>
    <row r="7" spans="1:9" x14ac:dyDescent="0.25">
      <c r="A7" s="55"/>
      <c r="B7" s="55"/>
      <c r="C7" s="56"/>
      <c r="D7" s="57"/>
      <c r="E7" s="57"/>
      <c r="F7" s="57"/>
      <c r="G7" s="55"/>
      <c r="H7" s="55"/>
      <c r="I7" s="56"/>
    </row>
    <row r="8" spans="1:9" x14ac:dyDescent="0.25">
      <c r="A8" s="55"/>
      <c r="B8" s="55"/>
      <c r="C8" s="56"/>
      <c r="D8" s="57"/>
      <c r="E8" s="57"/>
      <c r="F8" s="57"/>
      <c r="G8" s="55"/>
      <c r="H8" s="55"/>
      <c r="I8" s="56"/>
    </row>
    <row r="9" spans="1:9" x14ac:dyDescent="0.25">
      <c r="A9" s="55"/>
      <c r="B9" s="55"/>
      <c r="C9" s="56"/>
      <c r="D9" s="57"/>
      <c r="E9" s="57"/>
      <c r="F9" s="57"/>
      <c r="G9" s="55"/>
      <c r="H9" s="55"/>
      <c r="I9" s="56"/>
    </row>
    <row r="10" spans="1:9" x14ac:dyDescent="0.25">
      <c r="A10" s="55"/>
      <c r="B10" s="55"/>
      <c r="C10" s="56"/>
      <c r="D10" s="57"/>
      <c r="E10" s="57"/>
      <c r="F10" s="57"/>
      <c r="G10" s="55"/>
      <c r="H10" s="55"/>
      <c r="I10" s="56"/>
    </row>
    <row r="11" spans="1:9" x14ac:dyDescent="0.25">
      <c r="A11" s="55"/>
      <c r="B11" s="55"/>
      <c r="C11" s="56"/>
      <c r="D11" s="57"/>
      <c r="E11" s="57"/>
      <c r="F11" s="57"/>
      <c r="G11" s="55"/>
      <c r="H11" s="55"/>
      <c r="I11" s="56"/>
    </row>
    <row r="12" spans="1:9" x14ac:dyDescent="0.25">
      <c r="A12" s="55"/>
      <c r="B12" s="55"/>
      <c r="C12" s="56"/>
      <c r="D12" s="57"/>
      <c r="E12" s="57"/>
      <c r="F12" s="57"/>
      <c r="G12" s="55"/>
      <c r="H12" s="55"/>
      <c r="I12" s="56"/>
    </row>
    <row r="13" spans="1:9" x14ac:dyDescent="0.25">
      <c r="A13" s="55"/>
      <c r="B13" s="55"/>
      <c r="C13" s="56"/>
      <c r="D13" s="57"/>
      <c r="E13" s="57"/>
      <c r="F13" s="57"/>
      <c r="G13" s="55"/>
      <c r="H13" s="55"/>
      <c r="I13" s="56"/>
    </row>
    <row r="14" spans="1:9" x14ac:dyDescent="0.25">
      <c r="A14" s="55"/>
      <c r="B14" s="55"/>
      <c r="C14" s="56"/>
      <c r="D14" s="57"/>
      <c r="E14" s="57"/>
      <c r="F14" s="57"/>
      <c r="G14" s="55"/>
      <c r="H14" s="55"/>
      <c r="I14" s="56"/>
    </row>
    <row r="15" spans="1:9" x14ac:dyDescent="0.25">
      <c r="A15" s="55"/>
      <c r="B15" s="55"/>
      <c r="C15" s="56"/>
      <c r="D15" s="57"/>
      <c r="E15" s="57"/>
      <c r="F15" s="57"/>
      <c r="G15" s="55"/>
      <c r="H15" s="55"/>
      <c r="I15" s="56"/>
    </row>
    <row r="16" spans="1:9" x14ac:dyDescent="0.25">
      <c r="A16" s="55"/>
      <c r="B16" s="55"/>
      <c r="C16" s="56"/>
      <c r="D16" s="57"/>
      <c r="E16" s="57"/>
      <c r="F16" s="57"/>
      <c r="G16" s="55"/>
      <c r="H16" s="55"/>
      <c r="I16" s="56"/>
    </row>
    <row r="17" spans="1:9" ht="8.65" customHeight="1" x14ac:dyDescent="0.25">
      <c r="A17" s="58"/>
      <c r="B17" s="58"/>
      <c r="C17" s="58"/>
      <c r="D17" s="58"/>
      <c r="E17" s="58"/>
      <c r="F17" s="58"/>
      <c r="G17" s="58"/>
      <c r="H17" s="58"/>
      <c r="I17" s="58"/>
    </row>
    <row r="18" spans="1:9" x14ac:dyDescent="0.25">
      <c r="A18" s="59" t="s">
        <v>97</v>
      </c>
      <c r="B18" s="59" t="s">
        <v>98</v>
      </c>
      <c r="C18" s="59" t="s">
        <v>98</v>
      </c>
      <c r="D18" s="60">
        <f>SUM(D6:D16)</f>
        <v>0</v>
      </c>
      <c r="E18" s="60">
        <f>SUM(E6:E16)</f>
        <v>0</v>
      </c>
      <c r="F18" s="60">
        <f>SUM(F6:F16)</f>
        <v>0</v>
      </c>
    </row>
    <row r="20" spans="1:9" ht="9.6" customHeight="1" thickBot="1" x14ac:dyDescent="0.3">
      <c r="F20" s="61"/>
    </row>
    <row r="21" spans="1:9" ht="18.75" x14ac:dyDescent="0.25">
      <c r="A21" s="62" t="s">
        <v>99</v>
      </c>
      <c r="B21" s="63"/>
    </row>
    <row r="22" spans="1:9" ht="30" x14ac:dyDescent="0.25">
      <c r="A22" s="64" t="s">
        <v>100</v>
      </c>
      <c r="B22" s="65" t="s">
        <v>101</v>
      </c>
    </row>
    <row r="23" spans="1:9" x14ac:dyDescent="0.25">
      <c r="A23" s="66" t="s">
        <v>102</v>
      </c>
      <c r="B23" s="67">
        <v>0</v>
      </c>
    </row>
    <row r="24" spans="1:9" x14ac:dyDescent="0.25">
      <c r="A24" s="66" t="s">
        <v>103</v>
      </c>
      <c r="B24" s="67">
        <v>0</v>
      </c>
    </row>
    <row r="25" spans="1:9" ht="15.75" thickBot="1" x14ac:dyDescent="0.3">
      <c r="A25" s="68" t="s">
        <v>104</v>
      </c>
      <c r="B25" s="69">
        <v>0</v>
      </c>
    </row>
    <row r="26" spans="1:9" x14ac:dyDescent="0.25">
      <c r="A26" s="70" t="s">
        <v>105</v>
      </c>
      <c r="B26" s="60">
        <f>SUM(B23:B25)</f>
        <v>0</v>
      </c>
    </row>
  </sheetData>
  <dataValidations count="9">
    <dataValidation allowBlank="1" showInputMessage="1" showErrorMessage="1" promptTitle="Termination Date" prompt="Input the staff member's date of termination" sqref="I6:I16" xr:uid="{00000000-0002-0000-0200-000000000000}"/>
    <dataValidation allowBlank="1" showInputMessage="1" showErrorMessage="1" promptTitle="Email" prompt="Input the staff member's email address" sqref="H6:H16" xr:uid="{00000000-0002-0000-0200-000001000000}"/>
    <dataValidation allowBlank="1" showInputMessage="1" showErrorMessage="1" promptTitle="Other" prompt="Denote what percentage of a FTE this staff conducts this role" sqref="F6:F16" xr:uid="{00000000-0002-0000-0200-000002000000}"/>
    <dataValidation allowBlank="1" showInputMessage="1" showErrorMessage="1" promptTitle="Mentor FTE" prompt="Denote what percentage of a FTE this staff conducts this role" sqref="D5:D16" xr:uid="{00000000-0002-0000-0200-000003000000}"/>
    <dataValidation allowBlank="1" showInputMessage="1" showErrorMessage="1" promptTitle="Assessor FTE" prompt="Denote what percentage of a FTE this staff conducts this role" sqref="E5:E16" xr:uid="{00000000-0002-0000-0200-000004000000}"/>
    <dataValidation allowBlank="1" showInputMessage="1" showErrorMessage="1" promptTitle="Number of Vacancies" prompt="Report the number of or percentage of FTEs for this role that is budgeted for by the Board but is currently vacant" sqref="B23:B25" xr:uid="{00000000-0002-0000-0200-000005000000}"/>
    <dataValidation allowBlank="1" showInputMessage="1" showErrorMessage="1" promptTitle="Staff Name" prompt="Input staff member's first and last name" sqref="A6:A16" xr:uid="{00000000-0002-0000-0200-000006000000}"/>
    <dataValidation allowBlank="1" showInputMessage="1" showErrorMessage="1" promptTitle="Job Title/Position" prompt="Input the staff member's job title or position" sqref="B6:B16" xr:uid="{00000000-0002-0000-0200-000007000000}"/>
    <dataValidation allowBlank="1" showInputMessage="1" showErrorMessage="1" promptTitle="Date of Hire" prompt="Input the staff member's date of hire" sqref="C6:C16" xr:uid="{00000000-0002-0000-0200-000008000000}"/>
  </dataValidations>
  <pageMargins left="0.70000000000000007" right="0.70000000000000007" top="0.75" bottom="0.75" header="0.30000000000000004" footer="0.30000000000000004"/>
  <extLst>
    <ext xmlns:x14="http://schemas.microsoft.com/office/spreadsheetml/2009/9/main" uri="{CCE6A557-97BC-4b89-ADB6-D9C93CAAB3DF}">
      <x14:dataValidations xmlns:xm="http://schemas.microsoft.com/office/excel/2006/main" count="2">
        <x14:dataValidation type="list" allowBlank="1" showInputMessage="1" showErrorMessage="1" prompt="Select One" xr:uid="{00000000-0002-0000-0200-000009000000}">
          <x14:formula1>
            <xm:f>'Drop-Down_Pick_Lists'!$K$3:$K$6</xm:f>
          </x14:formula1>
          <xm:sqref>G5:G16</xm:sqref>
        </x14:dataValidation>
        <x14:dataValidation type="list" allowBlank="1" showInputMessage="1" showErrorMessage="1" xr:uid="{00000000-0002-0000-0200-00000A000000}">
          <x14:formula1>
            <xm:f>'Drop-Down_Pick_Lists'!$C$3:$C$31</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5911"/>
    <pageSetUpPr fitToPage="1"/>
  </sheetPr>
  <dimension ref="A1:XFC64"/>
  <sheetViews>
    <sheetView zoomScale="85" zoomScaleNormal="85" workbookViewId="0">
      <selection activeCell="A2" sqref="A2"/>
    </sheetView>
  </sheetViews>
  <sheetFormatPr defaultRowHeight="15.75" zeroHeight="1" x14ac:dyDescent="0.25"/>
  <cols>
    <col min="1" max="1" width="53.42578125" style="7" customWidth="1"/>
    <col min="2" max="2" width="163.42578125" style="97" customWidth="1"/>
    <col min="3" max="3" width="1.7109375" style="78" hidden="1" customWidth="1"/>
    <col min="4" max="16383" width="0" style="7" hidden="1" customWidth="1"/>
    <col min="16384" max="16384" width="4.28515625" style="7" hidden="1" customWidth="1"/>
  </cols>
  <sheetData>
    <row r="1" spans="1:3" s="73" customFormat="1" ht="23.65" customHeight="1" x14ac:dyDescent="0.3">
      <c r="A1" s="358" t="str">
        <f>Instructions!$B$9</f>
        <v>Board (Select on Instructions tab)</v>
      </c>
      <c r="B1" s="71"/>
      <c r="C1" s="72"/>
    </row>
    <row r="2" spans="1:3" s="73" customFormat="1" ht="26.1" customHeight="1" x14ac:dyDescent="0.25">
      <c r="A2" s="74" t="str">
        <f>CONCATENATE("FFY ", Instructions!$B$10, " Annual Expenditure Plan")</f>
        <v>FFY 2023 Annual Expenditure Plan</v>
      </c>
      <c r="B2" s="75"/>
      <c r="C2" s="72"/>
    </row>
    <row r="3" spans="1:3" ht="22.15" customHeight="1" x14ac:dyDescent="0.25">
      <c r="A3" s="76" t="s">
        <v>106</v>
      </c>
      <c r="B3" s="77"/>
    </row>
    <row r="4" spans="1:3" ht="184.15" customHeight="1" x14ac:dyDescent="0.25">
      <c r="A4" s="79" t="s">
        <v>107</v>
      </c>
      <c r="B4" s="80"/>
    </row>
    <row r="5" spans="1:3" ht="10.15" customHeight="1" x14ac:dyDescent="0.25">
      <c r="A5" s="81"/>
      <c r="B5" s="82"/>
    </row>
    <row r="6" spans="1:3" ht="19.350000000000001" customHeight="1" x14ac:dyDescent="0.3">
      <c r="A6" s="83" t="s">
        <v>108</v>
      </c>
      <c r="B6" s="84"/>
    </row>
    <row r="7" spans="1:3" s="87" customFormat="1" ht="18.600000000000001" customHeight="1" thickBot="1" x14ac:dyDescent="0.3">
      <c r="A7" s="85" t="s">
        <v>109</v>
      </c>
      <c r="B7" s="86">
        <v>0</v>
      </c>
      <c r="C7" s="78"/>
    </row>
    <row r="8" spans="1:3" s="87" customFormat="1" ht="18.600000000000001" customHeight="1" x14ac:dyDescent="0.25">
      <c r="A8" s="88" t="s">
        <v>110</v>
      </c>
      <c r="B8" s="89" t="e">
        <f>B7/B53</f>
        <v>#DIV/0!</v>
      </c>
      <c r="C8" s="78"/>
    </row>
    <row r="9" spans="1:3" ht="19.149999999999999" customHeight="1" x14ac:dyDescent="0.25">
      <c r="A9" s="90" t="s">
        <v>111</v>
      </c>
      <c r="B9" s="91" t="s">
        <v>112</v>
      </c>
    </row>
    <row r="10" spans="1:3" s="94" customFormat="1" ht="36" customHeight="1" x14ac:dyDescent="0.25">
      <c r="A10" s="92" t="s">
        <v>113</v>
      </c>
      <c r="B10" s="93"/>
      <c r="C10" s="78"/>
    </row>
    <row r="11" spans="1:3" s="94" customFormat="1" ht="36" customHeight="1" x14ac:dyDescent="0.25">
      <c r="A11" s="95" t="s">
        <v>113</v>
      </c>
      <c r="B11" s="93"/>
      <c r="C11" s="78"/>
    </row>
    <row r="12" spans="1:3" s="87" customFormat="1" ht="12.6" customHeight="1" x14ac:dyDescent="0.25">
      <c r="A12" s="96"/>
      <c r="B12" s="82"/>
      <c r="C12" s="78"/>
    </row>
    <row r="13" spans="1:3" ht="17.649999999999999" customHeight="1" x14ac:dyDescent="0.3">
      <c r="A13" s="83" t="s">
        <v>114</v>
      </c>
      <c r="B13" s="84"/>
    </row>
    <row r="14" spans="1:3" ht="16.149999999999999" customHeight="1" thickBot="1" x14ac:dyDescent="0.3">
      <c r="A14" s="85" t="s">
        <v>109</v>
      </c>
      <c r="B14" s="86">
        <v>0</v>
      </c>
    </row>
    <row r="15" spans="1:3" ht="16.149999999999999" customHeight="1" x14ac:dyDescent="0.25">
      <c r="A15" s="88" t="s">
        <v>110</v>
      </c>
      <c r="B15" s="89" t="e">
        <f>B14/B53</f>
        <v>#DIV/0!</v>
      </c>
    </row>
    <row r="16" spans="1:3" ht="19.149999999999999" customHeight="1" x14ac:dyDescent="0.25">
      <c r="A16" s="90" t="s">
        <v>111</v>
      </c>
      <c r="B16" s="91" t="s">
        <v>112</v>
      </c>
    </row>
    <row r="17" spans="1:3" s="94" customFormat="1" ht="36" customHeight="1" x14ac:dyDescent="0.25">
      <c r="A17" s="95" t="s">
        <v>113</v>
      </c>
      <c r="B17" s="93"/>
      <c r="C17" s="78"/>
    </row>
    <row r="18" spans="1:3" s="94" customFormat="1" ht="36" customHeight="1" x14ac:dyDescent="0.25">
      <c r="A18" s="95" t="s">
        <v>113</v>
      </c>
      <c r="B18" s="93"/>
      <c r="C18" s="78"/>
    </row>
    <row r="19" spans="1:3" ht="13.5" customHeight="1" x14ac:dyDescent="0.25">
      <c r="A19" s="96"/>
    </row>
    <row r="20" spans="1:3" ht="19.149999999999999" customHeight="1" x14ac:dyDescent="0.3">
      <c r="A20" s="98" t="s">
        <v>115</v>
      </c>
      <c r="B20" s="99"/>
    </row>
    <row r="21" spans="1:3" ht="16.149999999999999" customHeight="1" thickBot="1" x14ac:dyDescent="0.3">
      <c r="A21" s="85" t="s">
        <v>109</v>
      </c>
      <c r="B21" s="86">
        <v>0</v>
      </c>
    </row>
    <row r="22" spans="1:3" ht="16.149999999999999" customHeight="1" x14ac:dyDescent="0.25">
      <c r="A22" s="88" t="s">
        <v>110</v>
      </c>
      <c r="B22" s="89" t="e">
        <f>B21/B53</f>
        <v>#DIV/0!</v>
      </c>
    </row>
    <row r="23" spans="1:3" ht="19.149999999999999" customHeight="1" x14ac:dyDescent="0.25">
      <c r="A23" s="90" t="s">
        <v>111</v>
      </c>
      <c r="B23" s="91" t="s">
        <v>112</v>
      </c>
    </row>
    <row r="24" spans="1:3" s="94" customFormat="1" ht="36" customHeight="1" x14ac:dyDescent="0.25">
      <c r="A24" s="95" t="s">
        <v>113</v>
      </c>
      <c r="B24" s="93"/>
      <c r="C24" s="78"/>
    </row>
    <row r="25" spans="1:3" s="94" customFormat="1" ht="36" customHeight="1" x14ac:dyDescent="0.25">
      <c r="A25" s="95" t="s">
        <v>113</v>
      </c>
      <c r="B25" s="93"/>
      <c r="C25" s="78"/>
    </row>
    <row r="26" spans="1:3" s="87" customFormat="1" ht="11.1" customHeight="1" x14ac:dyDescent="0.25">
      <c r="A26" s="96"/>
      <c r="B26" s="82"/>
      <c r="C26" s="78"/>
    </row>
    <row r="27" spans="1:3" ht="20.65" customHeight="1" thickBot="1" x14ac:dyDescent="0.35">
      <c r="A27" s="83" t="s">
        <v>116</v>
      </c>
      <c r="B27" s="84"/>
    </row>
    <row r="28" spans="1:3" ht="16.149999999999999" customHeight="1" thickBot="1" x14ac:dyDescent="0.3">
      <c r="A28" s="85" t="s">
        <v>109</v>
      </c>
      <c r="B28" s="100">
        <v>0</v>
      </c>
    </row>
    <row r="29" spans="1:3" ht="16.149999999999999" customHeight="1" x14ac:dyDescent="0.25">
      <c r="A29" s="88" t="s">
        <v>110</v>
      </c>
      <c r="B29" s="89" t="e">
        <f>B28/B53</f>
        <v>#DIV/0!</v>
      </c>
    </row>
    <row r="30" spans="1:3" ht="19.149999999999999" customHeight="1" x14ac:dyDescent="0.25">
      <c r="A30" s="90" t="s">
        <v>111</v>
      </c>
      <c r="B30" s="91" t="s">
        <v>112</v>
      </c>
    </row>
    <row r="31" spans="1:3" s="94" customFormat="1" ht="36" customHeight="1" x14ac:dyDescent="0.25">
      <c r="A31" s="95" t="s">
        <v>113</v>
      </c>
      <c r="B31" s="93"/>
      <c r="C31" s="78"/>
    </row>
    <row r="32" spans="1:3" s="94" customFormat="1" ht="36" customHeight="1" x14ac:dyDescent="0.25">
      <c r="A32" s="95" t="s">
        <v>113</v>
      </c>
      <c r="B32" s="93"/>
      <c r="C32" s="78"/>
    </row>
    <row r="33" spans="1:3" s="87" customFormat="1" ht="11.65" customHeight="1" x14ac:dyDescent="0.25">
      <c r="A33" s="96"/>
      <c r="B33" s="82"/>
      <c r="C33" s="78"/>
    </row>
    <row r="34" spans="1:3" ht="17.649999999999999" customHeight="1" thickBot="1" x14ac:dyDescent="0.35">
      <c r="A34" s="83" t="s">
        <v>117</v>
      </c>
      <c r="B34" s="84"/>
    </row>
    <row r="35" spans="1:3" ht="16.149999999999999" customHeight="1" thickBot="1" x14ac:dyDescent="0.3">
      <c r="A35" s="85" t="s">
        <v>109</v>
      </c>
      <c r="B35" s="100">
        <v>0</v>
      </c>
    </row>
    <row r="36" spans="1:3" ht="16.149999999999999" customHeight="1" x14ac:dyDescent="0.25">
      <c r="A36" s="88" t="s">
        <v>110</v>
      </c>
      <c r="B36" s="89" t="e">
        <f>B35/B53</f>
        <v>#DIV/0!</v>
      </c>
    </row>
    <row r="37" spans="1:3" ht="19.149999999999999" customHeight="1" x14ac:dyDescent="0.25">
      <c r="A37" s="90" t="s">
        <v>111</v>
      </c>
      <c r="B37" s="101" t="s">
        <v>112</v>
      </c>
    </row>
    <row r="38" spans="1:3" s="94" customFormat="1" ht="36" customHeight="1" x14ac:dyDescent="0.25">
      <c r="A38" s="95" t="s">
        <v>113</v>
      </c>
      <c r="B38" s="93"/>
      <c r="C38" s="78"/>
    </row>
    <row r="39" spans="1:3" s="94" customFormat="1" ht="36" customHeight="1" x14ac:dyDescent="0.25">
      <c r="A39" s="95" t="s">
        <v>113</v>
      </c>
      <c r="B39" s="93"/>
      <c r="C39" s="78"/>
    </row>
    <row r="40" spans="1:3" s="87" customFormat="1" ht="13.15" customHeight="1" x14ac:dyDescent="0.25">
      <c r="A40" s="96"/>
      <c r="B40" s="82"/>
      <c r="C40" s="78"/>
    </row>
    <row r="41" spans="1:3" ht="18.75" x14ac:dyDescent="0.3">
      <c r="A41" s="83" t="s">
        <v>75</v>
      </c>
      <c r="B41" s="84"/>
    </row>
    <row r="42" spans="1:3" ht="16.149999999999999" customHeight="1" thickBot="1" x14ac:dyDescent="0.3">
      <c r="A42" s="85" t="s">
        <v>109</v>
      </c>
      <c r="B42" s="100">
        <v>0</v>
      </c>
    </row>
    <row r="43" spans="1:3" ht="16.149999999999999" customHeight="1" x14ac:dyDescent="0.25">
      <c r="A43" s="88" t="s">
        <v>110</v>
      </c>
      <c r="B43" s="89" t="e">
        <f>B42/B53</f>
        <v>#DIV/0!</v>
      </c>
    </row>
    <row r="44" spans="1:3" ht="19.149999999999999" customHeight="1" x14ac:dyDescent="0.25">
      <c r="A44" s="90" t="s">
        <v>111</v>
      </c>
      <c r="B44" s="91" t="s">
        <v>112</v>
      </c>
    </row>
    <row r="45" spans="1:3" s="94" customFormat="1" ht="36" customHeight="1" x14ac:dyDescent="0.25">
      <c r="A45" s="95" t="s">
        <v>113</v>
      </c>
      <c r="B45" s="93"/>
      <c r="C45" s="78"/>
    </row>
    <row r="46" spans="1:3" s="94" customFormat="1" ht="38.1" customHeight="1" x14ac:dyDescent="0.25">
      <c r="A46" s="95" t="s">
        <v>113</v>
      </c>
      <c r="B46" s="93"/>
      <c r="C46" s="78"/>
    </row>
    <row r="47" spans="1:3" s="87" customFormat="1" ht="13.15" customHeight="1" x14ac:dyDescent="0.25">
      <c r="A47" s="96"/>
      <c r="B47" s="82"/>
      <c r="C47" s="78"/>
    </row>
    <row r="48" spans="1:3" ht="18.75" x14ac:dyDescent="0.3">
      <c r="A48" s="83" t="s">
        <v>118</v>
      </c>
      <c r="B48" s="84"/>
    </row>
    <row r="49" spans="1:2" ht="16.149999999999999" customHeight="1" thickBot="1" x14ac:dyDescent="0.3">
      <c r="A49" s="85" t="s">
        <v>109</v>
      </c>
      <c r="B49" s="100">
        <v>0</v>
      </c>
    </row>
    <row r="50" spans="1:2" ht="16.149999999999999" customHeight="1" x14ac:dyDescent="0.25">
      <c r="A50" s="88" t="s">
        <v>110</v>
      </c>
      <c r="B50" s="89" t="e">
        <f>B49/B53</f>
        <v>#DIV/0!</v>
      </c>
    </row>
    <row r="51" spans="1:2" ht="19.149999999999999" customHeight="1" x14ac:dyDescent="0.25">
      <c r="A51" s="90" t="s">
        <v>111</v>
      </c>
      <c r="B51" s="91" t="s">
        <v>112</v>
      </c>
    </row>
    <row r="52" spans="1:2" ht="36" customHeight="1" x14ac:dyDescent="0.25">
      <c r="A52" s="102" t="s">
        <v>113</v>
      </c>
      <c r="B52" s="103"/>
    </row>
    <row r="53" spans="1:2" ht="23.25" customHeight="1" x14ac:dyDescent="0.25">
      <c r="A53" s="104" t="s">
        <v>119</v>
      </c>
      <c r="B53" s="105">
        <f>B7+B14+B21+B28+B35+B42+B49</f>
        <v>0</v>
      </c>
    </row>
    <row r="54" spans="1:2" x14ac:dyDescent="0.25">
      <c r="A54" s="7" t="s">
        <v>38</v>
      </c>
    </row>
    <row r="55" spans="1:2" x14ac:dyDescent="0.25"/>
    <row r="56" spans="1:2" x14ac:dyDescent="0.25"/>
    <row r="57" spans="1:2" x14ac:dyDescent="0.25"/>
    <row r="58" spans="1:2" x14ac:dyDescent="0.25"/>
    <row r="59" spans="1:2" x14ac:dyDescent="0.25"/>
    <row r="60" spans="1:2" x14ac:dyDescent="0.25"/>
    <row r="61" spans="1:2" x14ac:dyDescent="0.25"/>
    <row r="62" spans="1:2" x14ac:dyDescent="0.25"/>
    <row r="63" spans="1:2" x14ac:dyDescent="0.25"/>
    <row r="64" spans="1:2" x14ac:dyDescent="0.25"/>
  </sheetData>
  <dataValidations count="13">
    <dataValidation allowBlank="1" showInputMessage="1" showErrorMessage="1" prompt="Not limited to CCQ/2% funds. _x000a__x000a_Include funds from all grants that you plan to use for Quality activities._x000a__x000a_For example, include CCM-funded activities." sqref="B8 B15 B29 B36 B43 B50" xr:uid="{00000000-0002-0000-0300-000000000000}"/>
    <dataValidation allowBlank="1" showInputMessage="1" showErrorMessage="1" prompt="Not limited to CCQ/2% funds. _x000a__x000a_Include funds from all grants that you plan to use for Quality activities._x000a__x000a_For example, include TRS Mentor/Assessor funds and CCM-funded activities." sqref="B22" xr:uid="{00000000-0002-0000-0300-000001000000}"/>
    <dataValidation allowBlank="1" showInputMessage="1" showErrorMessage="1" prompt="Enter a brief name or title to label the activity/activities" sqref="A10:A11 A17:A18 A24:A25 A31:A32 A38:A39 A45:A46 A52" xr:uid="{00000000-0002-0000-0300-000002000000}"/>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B10:B11 B17:B18 B24:B25 B31:B32 B38:B39 B45:B46 B52" xr:uid="{00000000-0002-0000-0300-000003000000}"/>
    <dataValidation allowBlank="1" showInputMessage="1" showErrorMessage="1" promptTitle="Questions to Address:" sqref="A4" xr:uid="{00000000-0002-0000-0300-000004000000}"/>
    <dataValidation allowBlank="1" showInputMessage="1" showErrorMessage="1" promptTitle="Overall narrative for the year" prompt="Enter a description of the Board's overall plan" sqref="B4" xr:uid="{00000000-0002-0000-0300-000005000000}"/>
    <dataValidation allowBlank="1" showInputMessage="1" showErrorMessage="1" prompt="Enter infant &amp; toddler expenditures planned for the federal fiscal year (October - September)._x000a__x000a_Not limited to CCQ/2% funds. _x000a__x000a_Include funds from all grants that you plan to use for Quality activities._x000a__x000a_For example, include CCM-funded activities." sqref="B7" xr:uid="{00000000-0002-0000-0300-000006000000}"/>
    <dataValidation allowBlank="1" showInputMessage="1" showErrorMessage="1" promptTitle="PD planned expenditures" prompt="Enter professional development expenditures planned for the federal fiscal year (October - September)._x000a__x000a_Not limited to CCQ/2% funds. _x000a__x000a_Include funds from all grants that you plan to use for Quality activities._x000a__x000a_For example, include CCM-funded activities." sqref="B14" xr:uid="{00000000-0002-0000-0300-000007000000}"/>
    <dataValidation allowBlank="1" showInputMessage="1" showErrorMessage="1" promptTitle="TRS planned expenditures" prompt="Enter professional development planned expenditures for the FFY (Oct-Sep)._x000a__x000a_Not limited to CCQ/2% funds. _x000a__x000a_Include funds from all grants that you plan to use for Quality activities._x000a__x000a_For example, include Mentor/Assessor funds and CCM-funded activities." sqref="B21" xr:uid="{00000000-0002-0000-0300-000008000000}"/>
    <dataValidation allowBlank="1" showInputMessage="1" showErrorMessage="1" promptTitle="H&amp;S planned expenditures" prompt="Enter planned health &amp; safety expenditures for FFY (Oct-Sep)._x000a__x000a_Not limited to CCQ/2% funds. _x000a__x000a_Include funds from all grants that you plan to use for Quality activities._x000a__x000a_For example, include CCM-funded activities." sqref="B28" xr:uid="{00000000-0002-0000-0300-000009000000}"/>
    <dataValidation allowBlank="1" showInputMessage="1" showErrorMessage="1" promptTitle="E&amp;A planned expenditures" prompt="Enter planned evaluation &amp; child assessment expenditures for FFY (Oct-Sep)._x000a__x000a_Not limited to CCQ/2% funds. _x000a__x000a_Include funds from all grants that you plan to use for Quality activities._x000a__x000a_For example, include CCM-funded activities." sqref="B35" xr:uid="{00000000-0002-0000-0300-00000A000000}"/>
    <dataValidation allowBlank="1" showInputMessage="1" showErrorMessage="1" promptTitle="Accreditation planned exp." prompt="Enter national accreditation supports planned expenditures for FFY (Oct-Sep)._x000a__x000a_Not limited to CCQ/2% funds. _x000a__x000a_Include funds from all grants that you plan to use for Quality activities._x000a__x000a_For example, include CCM-funded activities." sqref="B42" xr:uid="{00000000-0002-0000-0300-00000B000000}"/>
    <dataValidation allowBlank="1" showInputMessage="1" showErrorMessage="1" promptTitle="Other planned quality exp." prompt="Enter planned expenditures for other allowable quality activities._x000a__x000a_Not limited to CCQ/2% funds. _x000a__x000a_Include funds from all grants that you plan to use for Quality activities._x000a__x000a_For example, include CCM-funded activities." sqref="B49" xr:uid="{00000000-0002-0000-0300-00000C000000}"/>
  </dataValidations>
  <printOptions horizontalCentered="1"/>
  <pageMargins left="0.25" right="0.25" top="0.61848958333333315" bottom="0.75" header="0.30000000000000004" footer="0.30000000000000004"/>
  <pageSetup paperSize="0" fitToHeight="0" orientation="portrait" horizontalDpi="0" verticalDpi="0" copies="0"/>
  <headerFooter>
    <oddHeader>&amp;C&amp;"-,Bold"&amp;14Child Care Quality Expenditure  Activity Report</oddHeader>
    <oddFooter>&amp;C&amp;12Submit completed plan or quarterly report to bcm@twc.texas.gov
Submit questions about content of the report to childcare.programassistance@twc.texas.gov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N80"/>
  <sheetViews>
    <sheetView zoomScaleNormal="100" workbookViewId="0">
      <selection activeCell="A2" sqref="A2"/>
    </sheetView>
  </sheetViews>
  <sheetFormatPr defaultColWidth="0" defaultRowHeight="15.75" zeroHeight="1" x14ac:dyDescent="0.25"/>
  <cols>
    <col min="1" max="1" width="15.28515625" style="2" customWidth="1"/>
    <col min="2" max="2" width="11.85546875" style="2" customWidth="1"/>
    <col min="3" max="5" width="10.42578125" style="2" customWidth="1"/>
    <col min="6" max="6" width="12.140625" style="2" customWidth="1"/>
    <col min="7" max="7" width="0.42578125" style="2" customWidth="1"/>
    <col min="8" max="8" width="54.85546875" style="126" customWidth="1"/>
    <col min="9" max="10" width="9.140625" style="2" customWidth="1"/>
    <col min="11" max="11" width="9.5703125" style="2" customWidth="1"/>
    <col min="12" max="12" width="8.28515625" style="2" customWidth="1"/>
    <col min="13" max="13" width="9.140625" style="2" customWidth="1"/>
    <col min="14" max="14" width="4.5703125" style="2" customWidth="1"/>
    <col min="15" max="15" width="8" style="2" hidden="1" customWidth="1"/>
    <col min="16" max="16384" width="8" style="2" hidden="1"/>
  </cols>
  <sheetData>
    <row r="1" spans="1:13" ht="20.65" customHeight="1" x14ac:dyDescent="0.3">
      <c r="A1" s="358" t="str">
        <f>Instructions!B$9</f>
        <v>Board (Select on Instructions tab)</v>
      </c>
      <c r="B1" s="106"/>
      <c r="C1" s="106"/>
      <c r="D1" s="106"/>
      <c r="E1" s="106"/>
      <c r="F1" s="106"/>
      <c r="G1" s="106"/>
      <c r="H1" s="106"/>
      <c r="I1" s="106"/>
      <c r="J1" s="106"/>
      <c r="K1" s="106"/>
      <c r="L1" s="106"/>
      <c r="M1" s="106"/>
    </row>
    <row r="2" spans="1:13" ht="23.25" x14ac:dyDescent="0.25">
      <c r="A2" s="307" t="str">
        <f>CONCATENATE("FFY ", Instructions!$B$10, " Quarterly Data")</f>
        <v>FFY 2023 Quarterly Data</v>
      </c>
      <c r="B2" s="107"/>
      <c r="C2" s="107"/>
      <c r="D2" s="107"/>
      <c r="E2" s="107"/>
      <c r="F2" s="107"/>
      <c r="G2" s="107"/>
      <c r="H2" s="107"/>
      <c r="I2" s="107"/>
      <c r="J2" s="107"/>
      <c r="K2" s="107"/>
      <c r="L2" s="107"/>
      <c r="M2" s="107"/>
    </row>
    <row r="3" spans="1:13" s="7" customFormat="1" ht="23.1" customHeight="1" x14ac:dyDescent="0.25">
      <c r="A3" s="361" t="s">
        <v>120</v>
      </c>
      <c r="B3" s="361"/>
      <c r="C3" s="361"/>
      <c r="D3" s="361"/>
      <c r="E3" s="361"/>
      <c r="F3" s="361"/>
      <c r="G3" s="361"/>
      <c r="H3" s="361"/>
      <c r="I3" s="361"/>
      <c r="J3" s="361"/>
      <c r="K3" s="361"/>
      <c r="L3" s="361"/>
      <c r="M3" s="361"/>
    </row>
    <row r="4" spans="1:13" s="109" customFormat="1" ht="24" customHeight="1" x14ac:dyDescent="0.25">
      <c r="A4" s="362" t="s">
        <v>121</v>
      </c>
      <c r="B4" s="362"/>
      <c r="C4" s="362"/>
      <c r="D4" s="362"/>
      <c r="E4" s="362"/>
      <c r="F4" s="362"/>
      <c r="G4" s="108"/>
      <c r="H4" s="363" t="s">
        <v>122</v>
      </c>
      <c r="I4" s="363"/>
      <c r="J4" s="363"/>
      <c r="K4" s="363"/>
      <c r="L4" s="363"/>
      <c r="M4" s="363"/>
    </row>
    <row r="5" spans="1:13" s="115" customFormat="1" ht="30" customHeight="1" x14ac:dyDescent="0.25">
      <c r="A5" s="110" t="s">
        <v>123</v>
      </c>
      <c r="B5" s="111" t="str">
        <f>CONCATENATE("CCQ BCY '", Instructions!$B$23)</f>
        <v>CCQ BCY '2022</v>
      </c>
      <c r="C5" s="111" t="str">
        <f>CONCATENATE("CCM BCY '", Instructions!$B$23)</f>
        <v>CCM BCY '2022</v>
      </c>
      <c r="D5" s="111" t="str">
        <f>CONCATENATE("CCQ BCY '", Instructions!$B$22)</f>
        <v>CCQ BCY '2023</v>
      </c>
      <c r="E5" s="111" t="str">
        <f>CONCATENATE("CCM BCY '", Instructions!$B$22)</f>
        <v>CCM BCY '2023</v>
      </c>
      <c r="F5" s="112" t="s">
        <v>124</v>
      </c>
      <c r="G5" s="113"/>
      <c r="H5" s="110" t="s">
        <v>125</v>
      </c>
      <c r="I5" s="114" t="str">
        <f>(CONCATENATE("Oct-Dec ",Instructions!$B$24))</f>
        <v>Oct-Dec 2022</v>
      </c>
      <c r="J5" s="114" t="str">
        <f>(CONCATENATE("Jan-Mar ",Instructions!$B$22))</f>
        <v>Jan-Mar 2023</v>
      </c>
      <c r="K5" s="114" t="str">
        <f>(CONCATENATE("Apr-Jun ",Instructions!$B$10))</f>
        <v>Apr-Jun 2023</v>
      </c>
      <c r="L5" s="114" t="str">
        <f>(CONCATENATE("Jul-Sep ",Instructions!$B$10))</f>
        <v>Jul-Sep 2023</v>
      </c>
      <c r="M5" s="111" t="s">
        <v>126</v>
      </c>
    </row>
    <row r="6" spans="1:13" x14ac:dyDescent="0.25">
      <c r="A6" s="116" t="str">
        <f>(CONCATENATE("Oct-Dec ",Instructions!$B$23))</f>
        <v>Oct-Dec 2022</v>
      </c>
      <c r="B6" s="117">
        <v>0</v>
      </c>
      <c r="C6" s="117">
        <v>0</v>
      </c>
      <c r="D6" s="117">
        <v>0</v>
      </c>
      <c r="E6" s="117">
        <v>0</v>
      </c>
      <c r="F6" s="118">
        <f>SUM(B6:E6)</f>
        <v>0</v>
      </c>
      <c r="G6" s="119"/>
      <c r="H6" s="120" t="s">
        <v>127</v>
      </c>
      <c r="I6" s="121">
        <v>0</v>
      </c>
      <c r="J6" s="121">
        <v>0</v>
      </c>
      <c r="K6" s="121">
        <v>0</v>
      </c>
      <c r="L6" s="121">
        <v>0</v>
      </c>
      <c r="M6" s="122">
        <f>SUM(I6:L6)</f>
        <v>0</v>
      </c>
    </row>
    <row r="7" spans="1:13" x14ac:dyDescent="0.25">
      <c r="A7" s="116" t="str">
        <f>(CONCATENATE("Jan-Mar ",Instructions!$B$22))</f>
        <v>Jan-Mar 2023</v>
      </c>
      <c r="B7" s="117">
        <v>0</v>
      </c>
      <c r="C7" s="117">
        <v>0</v>
      </c>
      <c r="D7" s="117">
        <v>0</v>
      </c>
      <c r="E7" s="117">
        <v>0</v>
      </c>
      <c r="F7" s="118">
        <f>SUM(B7:E7)</f>
        <v>0</v>
      </c>
      <c r="G7" s="119"/>
      <c r="H7" s="120" t="s">
        <v>128</v>
      </c>
      <c r="I7" s="123">
        <v>0</v>
      </c>
      <c r="J7" s="124">
        <v>0</v>
      </c>
      <c r="K7" s="124">
        <v>0</v>
      </c>
      <c r="L7" s="124">
        <v>0</v>
      </c>
      <c r="M7" s="125">
        <f>SUM(I7:L7)</f>
        <v>0</v>
      </c>
    </row>
    <row r="8" spans="1:13" ht="16.5" thickBot="1" x14ac:dyDescent="0.3">
      <c r="A8" s="116" t="str">
        <f>(CONCATENATE("Apr-Jun ",Instructions!$B$22))</f>
        <v>Apr-Jun 2023</v>
      </c>
      <c r="B8" s="117">
        <v>0</v>
      </c>
      <c r="C8" s="117">
        <v>0</v>
      </c>
      <c r="D8" s="117">
        <v>0</v>
      </c>
      <c r="E8" s="117">
        <v>0</v>
      </c>
      <c r="F8" s="118">
        <f>SUM(B8:E8)</f>
        <v>0</v>
      </c>
      <c r="G8" s="119"/>
      <c r="I8" s="127"/>
      <c r="J8" s="127"/>
      <c r="K8" s="127"/>
      <c r="L8" s="127" t="s">
        <v>129</v>
      </c>
      <c r="M8" s="128">
        <f>SUM(M6:M7)</f>
        <v>0</v>
      </c>
    </row>
    <row r="9" spans="1:13" x14ac:dyDescent="0.25">
      <c r="A9" s="116" t="str">
        <f>(CONCATENATE("Jul-Sep ",Instructions!$B$22))</f>
        <v>Jul-Sep 2023</v>
      </c>
      <c r="B9" s="129">
        <v>0</v>
      </c>
      <c r="C9" s="129">
        <v>0</v>
      </c>
      <c r="D9" s="129">
        <v>0</v>
      </c>
      <c r="E9" s="130">
        <v>0</v>
      </c>
      <c r="F9" s="131">
        <f>SUM(B9:E9)</f>
        <v>0</v>
      </c>
      <c r="G9" s="119"/>
      <c r="H9" s="364" t="s">
        <v>130</v>
      </c>
      <c r="I9" s="364"/>
      <c r="J9" s="364"/>
      <c r="K9" s="364"/>
      <c r="L9" s="364"/>
      <c r="M9" s="364"/>
    </row>
    <row r="10" spans="1:13" x14ac:dyDescent="0.25">
      <c r="A10" s="132"/>
      <c r="B10" s="133"/>
      <c r="C10" s="133"/>
      <c r="D10" s="133"/>
      <c r="E10" s="134" t="s">
        <v>129</v>
      </c>
      <c r="F10" s="135">
        <f>SUM(F6:F9)</f>
        <v>0</v>
      </c>
      <c r="G10" s="119"/>
      <c r="H10" s="364"/>
      <c r="I10" s="364"/>
      <c r="J10" s="364"/>
      <c r="K10" s="364"/>
      <c r="L10" s="364"/>
      <c r="M10" s="364"/>
    </row>
    <row r="11" spans="1:13" s="7" customFormat="1" ht="22.5" customHeight="1" x14ac:dyDescent="0.25">
      <c r="A11" s="365" t="s">
        <v>114</v>
      </c>
      <c r="B11" s="365"/>
      <c r="C11" s="365"/>
      <c r="D11" s="365"/>
      <c r="E11" s="365"/>
      <c r="F11" s="365"/>
      <c r="G11" s="365"/>
      <c r="H11" s="365"/>
      <c r="I11" s="365"/>
      <c r="J11" s="365"/>
      <c r="K11" s="365"/>
      <c r="L11" s="365"/>
      <c r="M11" s="365"/>
    </row>
    <row r="12" spans="1:13" s="137" customFormat="1" ht="25.15" customHeight="1" x14ac:dyDescent="0.25">
      <c r="A12" s="359" t="s">
        <v>131</v>
      </c>
      <c r="B12" s="359"/>
      <c r="C12" s="359"/>
      <c r="D12" s="359"/>
      <c r="E12" s="359"/>
      <c r="F12" s="359"/>
      <c r="G12" s="136"/>
      <c r="H12" s="360" t="s">
        <v>132</v>
      </c>
      <c r="I12" s="360"/>
      <c r="J12" s="360"/>
      <c r="K12" s="360"/>
      <c r="L12" s="360"/>
      <c r="M12" s="360"/>
    </row>
    <row r="13" spans="1:13" s="142" customFormat="1" ht="30" customHeight="1" x14ac:dyDescent="0.25">
      <c r="A13" s="110" t="s">
        <v>123</v>
      </c>
      <c r="B13" s="111" t="str">
        <f>CONCATENATE("CCQ BCY '", Instructions!$B$23)</f>
        <v>CCQ BCY '2022</v>
      </c>
      <c r="C13" s="111" t="str">
        <f>CONCATENATE("CCM BCY '", Instructions!$B$23)</f>
        <v>CCM BCY '2022</v>
      </c>
      <c r="D13" s="111" t="str">
        <f>CONCATENATE("CCQ BCY '", Instructions!$B$22)</f>
        <v>CCQ BCY '2023</v>
      </c>
      <c r="E13" s="111" t="str">
        <f>CONCATENATE("CCM BCY '", Instructions!$B$22)</f>
        <v>CCM BCY '2023</v>
      </c>
      <c r="F13" s="110" t="s">
        <v>124</v>
      </c>
      <c r="G13" s="138"/>
      <c r="H13" s="139" t="s">
        <v>133</v>
      </c>
      <c r="I13" s="140" t="str">
        <f>(CONCATENATE("Oct-Dec ",Instructions!$B$24))</f>
        <v>Oct-Dec 2022</v>
      </c>
      <c r="J13" s="140" t="str">
        <f>(CONCATENATE("Jan-Mar ",Instructions!$B$22))</f>
        <v>Jan-Mar 2023</v>
      </c>
      <c r="K13" s="140" t="str">
        <f>(CONCATENATE("Apr-Jun ",Instructions!$B$10))</f>
        <v>Apr-Jun 2023</v>
      </c>
      <c r="L13" s="140" t="str">
        <f>(CONCATENATE("Jul-Sep ",Instructions!$B$10))</f>
        <v>Jul-Sep 2023</v>
      </c>
      <c r="M13" s="141" t="s">
        <v>126</v>
      </c>
    </row>
    <row r="14" spans="1:13" x14ac:dyDescent="0.25">
      <c r="A14" s="116" t="str">
        <f>(CONCATENATE("Oct-Dec ",Instructions!$B$23))</f>
        <v>Oct-Dec 2022</v>
      </c>
      <c r="B14" s="143">
        <v>0</v>
      </c>
      <c r="C14" s="143">
        <v>0</v>
      </c>
      <c r="D14" s="143">
        <v>0</v>
      </c>
      <c r="E14" s="143">
        <v>0</v>
      </c>
      <c r="F14" s="144">
        <f>SUM(B14:E14)</f>
        <v>0</v>
      </c>
      <c r="G14" s="119"/>
      <c r="H14" s="145" t="s">
        <v>134</v>
      </c>
      <c r="I14" s="146">
        <v>0</v>
      </c>
      <c r="J14" s="146">
        <v>0</v>
      </c>
      <c r="K14" s="146">
        <v>0</v>
      </c>
      <c r="L14" s="146">
        <v>0</v>
      </c>
      <c r="M14" s="147">
        <f>SUM(I14:L14)</f>
        <v>0</v>
      </c>
    </row>
    <row r="15" spans="1:13" x14ac:dyDescent="0.25">
      <c r="A15" s="116" t="str">
        <f>(CONCATENATE("Jan-Mar ",Instructions!$B$22))</f>
        <v>Jan-Mar 2023</v>
      </c>
      <c r="B15" s="143">
        <v>0</v>
      </c>
      <c r="C15" s="143">
        <v>0</v>
      </c>
      <c r="D15" s="143">
        <v>0</v>
      </c>
      <c r="E15" s="143">
        <v>0</v>
      </c>
      <c r="F15" s="144">
        <f>SUM(B15:E15)</f>
        <v>0</v>
      </c>
      <c r="G15" s="119"/>
      <c r="H15" s="145" t="s">
        <v>135</v>
      </c>
      <c r="I15" s="146">
        <v>0</v>
      </c>
      <c r="J15" s="146">
        <v>0</v>
      </c>
      <c r="K15" s="146">
        <v>0</v>
      </c>
      <c r="L15" s="146">
        <v>0</v>
      </c>
      <c r="M15" s="147">
        <f>SUM(I15:L15)</f>
        <v>0</v>
      </c>
    </row>
    <row r="16" spans="1:13" x14ac:dyDescent="0.25">
      <c r="A16" s="116" t="str">
        <f>(CONCATENATE("Apr-Jun ",Instructions!$B$22))</f>
        <v>Apr-Jun 2023</v>
      </c>
      <c r="B16" s="143">
        <v>0</v>
      </c>
      <c r="C16" s="143">
        <v>0</v>
      </c>
      <c r="D16" s="143">
        <v>0</v>
      </c>
      <c r="E16" s="143">
        <v>0</v>
      </c>
      <c r="F16" s="144">
        <f>SUM(B16:E16)</f>
        <v>0</v>
      </c>
      <c r="G16" s="119"/>
      <c r="H16" s="145" t="s">
        <v>136</v>
      </c>
      <c r="I16" s="146">
        <v>0</v>
      </c>
      <c r="J16" s="146">
        <v>0</v>
      </c>
      <c r="K16" s="146">
        <v>0</v>
      </c>
      <c r="L16" s="146">
        <v>0</v>
      </c>
      <c r="M16" s="147">
        <f>SUM(I16:L16)</f>
        <v>0</v>
      </c>
    </row>
    <row r="17" spans="1:13" x14ac:dyDescent="0.25">
      <c r="A17" s="116" t="str">
        <f>(CONCATENATE("Jul-Sep ",Instructions!$B$22))</f>
        <v>Jul-Sep 2023</v>
      </c>
      <c r="B17" s="143">
        <v>0</v>
      </c>
      <c r="C17" s="143">
        <v>0</v>
      </c>
      <c r="D17" s="143">
        <v>0</v>
      </c>
      <c r="E17" s="143">
        <v>0</v>
      </c>
      <c r="F17" s="144">
        <f>SUM(B17:E17)</f>
        <v>0</v>
      </c>
      <c r="G17" s="119"/>
      <c r="H17" s="145" t="s">
        <v>137</v>
      </c>
      <c r="I17" s="146">
        <v>0</v>
      </c>
      <c r="J17" s="146">
        <v>0</v>
      </c>
      <c r="K17" s="146">
        <v>0</v>
      </c>
      <c r="L17" s="148">
        <v>0</v>
      </c>
      <c r="M17" s="149">
        <f>SUM(I17:L17)</f>
        <v>0</v>
      </c>
    </row>
    <row r="18" spans="1:13" ht="16.5" thickBot="1" x14ac:dyDescent="0.3">
      <c r="B18" s="150"/>
      <c r="C18" s="150"/>
      <c r="D18" s="150"/>
      <c r="E18" s="127" t="s">
        <v>129</v>
      </c>
      <c r="F18" s="151">
        <f>SUM(F14:F17)</f>
        <v>0</v>
      </c>
      <c r="G18" s="119"/>
      <c r="H18" s="152"/>
      <c r="I18" s="153"/>
      <c r="J18" s="153"/>
      <c r="K18" s="153"/>
      <c r="L18" s="154" t="s">
        <v>129</v>
      </c>
      <c r="M18" s="155">
        <f>SUM(M14:M17)</f>
        <v>0</v>
      </c>
    </row>
    <row r="19" spans="1:13" ht="23.65" customHeight="1" thickBot="1" x14ac:dyDescent="0.3">
      <c r="A19" s="367" t="s">
        <v>130</v>
      </c>
      <c r="B19" s="367"/>
      <c r="C19" s="367"/>
      <c r="D19" s="367"/>
      <c r="E19" s="367"/>
      <c r="F19" s="367"/>
      <c r="G19" s="119"/>
      <c r="H19" s="368" t="s">
        <v>138</v>
      </c>
      <c r="I19" s="368"/>
      <c r="J19" s="368"/>
      <c r="K19" s="368"/>
      <c r="L19" s="368"/>
      <c r="M19" s="368"/>
    </row>
    <row r="20" spans="1:13" s="158" customFormat="1" ht="29.65" customHeight="1" thickBot="1" x14ac:dyDescent="0.3">
      <c r="A20" s="367"/>
      <c r="B20" s="367"/>
      <c r="C20" s="367"/>
      <c r="D20" s="367"/>
      <c r="E20" s="367"/>
      <c r="F20" s="367"/>
      <c r="G20" s="156"/>
      <c r="H20" s="157" t="s">
        <v>139</v>
      </c>
      <c r="I20" s="140" t="str">
        <f>(CONCATENATE("Oct-Dec ",Instructions!$B$24))</f>
        <v>Oct-Dec 2022</v>
      </c>
      <c r="J20" s="140" t="str">
        <f>(CONCATENATE("Jan-Mar ",Instructions!$B$22))</f>
        <v>Jan-Mar 2023</v>
      </c>
      <c r="K20" s="140" t="str">
        <f>(CONCATENATE("Apr-Jun ",Instructions!$B$10))</f>
        <v>Apr-Jun 2023</v>
      </c>
      <c r="L20" s="140" t="str">
        <f>(CONCATENATE("Jul-Sep ",Instructions!$B$10))</f>
        <v>Jul-Sep 2023</v>
      </c>
      <c r="M20" s="157" t="s">
        <v>126</v>
      </c>
    </row>
    <row r="21" spans="1:13" ht="16.5" thickBot="1" x14ac:dyDescent="0.3">
      <c r="A21" s="367"/>
      <c r="B21" s="367"/>
      <c r="C21" s="367"/>
      <c r="D21" s="367"/>
      <c r="E21" s="367"/>
      <c r="F21" s="367"/>
      <c r="G21" s="119"/>
      <c r="H21" s="145" t="s">
        <v>140</v>
      </c>
      <c r="I21" s="146">
        <v>0</v>
      </c>
      <c r="J21" s="146">
        <v>0</v>
      </c>
      <c r="K21" s="146">
        <v>0</v>
      </c>
      <c r="L21" s="146">
        <v>0</v>
      </c>
      <c r="M21" s="149">
        <f>SUM(I21:L21)</f>
        <v>0</v>
      </c>
    </row>
    <row r="22" spans="1:13" ht="16.5" thickBot="1" x14ac:dyDescent="0.3">
      <c r="A22" s="367"/>
      <c r="B22" s="367"/>
      <c r="C22" s="367"/>
      <c r="D22" s="367"/>
      <c r="E22" s="367"/>
      <c r="F22" s="367"/>
      <c r="G22" s="119"/>
      <c r="H22" s="145" t="s">
        <v>141</v>
      </c>
      <c r="I22" s="146">
        <v>0</v>
      </c>
      <c r="J22" s="146">
        <v>0</v>
      </c>
      <c r="K22" s="146">
        <v>0</v>
      </c>
      <c r="L22" s="146">
        <v>0</v>
      </c>
      <c r="M22" s="149">
        <f>SUM(I22:L22)</f>
        <v>0</v>
      </c>
    </row>
    <row r="23" spans="1:13" ht="16.5" thickBot="1" x14ac:dyDescent="0.3">
      <c r="A23" s="367"/>
      <c r="B23" s="367"/>
      <c r="C23" s="367"/>
      <c r="D23" s="367"/>
      <c r="E23" s="367"/>
      <c r="F23" s="367"/>
      <c r="G23" s="119"/>
      <c r="H23" s="145" t="s">
        <v>142</v>
      </c>
      <c r="I23" s="146">
        <v>0</v>
      </c>
      <c r="J23" s="146">
        <v>0</v>
      </c>
      <c r="K23" s="146">
        <v>0</v>
      </c>
      <c r="L23" s="146">
        <v>0</v>
      </c>
      <c r="M23" s="149">
        <f>SUM(I23:L23)</f>
        <v>0</v>
      </c>
    </row>
    <row r="24" spans="1:13" ht="16.5" thickBot="1" x14ac:dyDescent="0.3">
      <c r="A24" s="367"/>
      <c r="B24" s="367"/>
      <c r="C24" s="367"/>
      <c r="D24" s="367"/>
      <c r="E24" s="367"/>
      <c r="F24" s="367"/>
      <c r="G24" s="119"/>
      <c r="H24" s="145" t="s">
        <v>143</v>
      </c>
      <c r="I24" s="146">
        <v>0</v>
      </c>
      <c r="J24" s="146">
        <v>0</v>
      </c>
      <c r="K24" s="146">
        <v>0</v>
      </c>
      <c r="L24" s="146">
        <v>0</v>
      </c>
      <c r="M24" s="149">
        <f>SUM(I24:L24)</f>
        <v>0</v>
      </c>
    </row>
    <row r="25" spans="1:13" ht="16.5" thickBot="1" x14ac:dyDescent="0.3">
      <c r="A25" s="367"/>
      <c r="B25" s="367"/>
      <c r="C25" s="367"/>
      <c r="D25" s="367"/>
      <c r="E25" s="367"/>
      <c r="F25" s="367"/>
      <c r="G25" s="159"/>
      <c r="H25" s="160" t="s">
        <v>144</v>
      </c>
      <c r="I25" s="146">
        <v>0</v>
      </c>
      <c r="J25" s="146">
        <v>0</v>
      </c>
      <c r="K25" s="146">
        <v>0</v>
      </c>
      <c r="L25" s="148">
        <v>0</v>
      </c>
      <c r="M25" s="149">
        <f>SUM(I25:L25)</f>
        <v>0</v>
      </c>
    </row>
    <row r="26" spans="1:13" s="7" customFormat="1" ht="20.100000000000001" customHeight="1" thickBot="1" x14ac:dyDescent="0.3">
      <c r="A26" s="367"/>
      <c r="B26" s="367"/>
      <c r="C26" s="367"/>
      <c r="D26" s="367"/>
      <c r="E26" s="367"/>
      <c r="F26" s="367"/>
      <c r="G26" s="161"/>
      <c r="H26" s="162"/>
      <c r="I26" s="163"/>
      <c r="J26" s="163"/>
      <c r="K26" s="163"/>
      <c r="L26" s="164" t="s">
        <v>129</v>
      </c>
      <c r="M26" s="165">
        <f>SUM(M21:M25)</f>
        <v>0</v>
      </c>
    </row>
    <row r="27" spans="1:13" s="7" customFormat="1" ht="27" customHeight="1" x14ac:dyDescent="0.25">
      <c r="A27" s="369" t="s">
        <v>145</v>
      </c>
      <c r="B27" s="369"/>
      <c r="C27" s="369"/>
      <c r="D27" s="369"/>
      <c r="E27" s="369"/>
      <c r="F27" s="369"/>
      <c r="G27" s="369"/>
      <c r="H27" s="369"/>
      <c r="I27" s="369"/>
      <c r="J27" s="369"/>
      <c r="K27" s="369"/>
      <c r="L27" s="369"/>
      <c r="M27" s="369"/>
    </row>
    <row r="28" spans="1:13" ht="23.65" customHeight="1" x14ac:dyDescent="0.25">
      <c r="A28" s="359" t="s">
        <v>146</v>
      </c>
      <c r="B28" s="359"/>
      <c r="C28" s="359"/>
      <c r="D28" s="359"/>
      <c r="E28" s="359"/>
      <c r="F28" s="359"/>
      <c r="G28" s="166"/>
      <c r="H28" s="359" t="s">
        <v>147</v>
      </c>
      <c r="I28" s="359"/>
      <c r="J28" s="359"/>
      <c r="K28" s="359"/>
      <c r="L28" s="359"/>
      <c r="M28" s="359"/>
    </row>
    <row r="29" spans="1:13" s="168" customFormat="1" ht="33.75" customHeight="1" x14ac:dyDescent="0.25">
      <c r="A29" s="110" t="s">
        <v>123</v>
      </c>
      <c r="B29" s="111" t="str">
        <f>CONCATENATE("CCQ BCY '", Instructions!$B$23)</f>
        <v>CCQ BCY '2022</v>
      </c>
      <c r="C29" s="111" t="str">
        <f>CONCATENATE("CCM BCY '", Instructions!$B$23)</f>
        <v>CCM BCY '2022</v>
      </c>
      <c r="D29" s="111" t="str">
        <f>CONCATENATE("CCQ BCY '", Instructions!$B$22)</f>
        <v>CCQ BCY '2023</v>
      </c>
      <c r="E29" s="111" t="str">
        <f>CONCATENATE("CCM BCY '", Instructions!$B$22)</f>
        <v>CCM BCY '2023</v>
      </c>
      <c r="F29" s="110" t="s">
        <v>124</v>
      </c>
      <c r="G29" s="138"/>
      <c r="H29" s="167" t="s">
        <v>148</v>
      </c>
      <c r="I29" s="114" t="str">
        <f>(CONCATENATE("Oct-Dec ",Instructions!$B$24))</f>
        <v>Oct-Dec 2022</v>
      </c>
      <c r="J29" s="140" t="str">
        <f>(CONCATENATE("Jan-Mar ",Instructions!$B$22))</f>
        <v>Jan-Mar 2023</v>
      </c>
      <c r="K29" s="114" t="str">
        <f>(CONCATENATE("Apr-Jun ",Instructions!$B$10))</f>
        <v>Apr-Jun 2023</v>
      </c>
      <c r="L29" s="114" t="str">
        <f>(CONCATENATE("Jul-Sep ",Instructions!$B$10))</f>
        <v>Jul-Sep 2023</v>
      </c>
      <c r="M29" s="141" t="s">
        <v>149</v>
      </c>
    </row>
    <row r="30" spans="1:13" x14ac:dyDescent="0.25">
      <c r="A30" s="116" t="str">
        <f>(CONCATENATE("Oct-Dec ",Instructions!$B$23))</f>
        <v>Oct-Dec 2022</v>
      </c>
      <c r="B30" s="143">
        <v>0</v>
      </c>
      <c r="C30" s="143">
        <v>0</v>
      </c>
      <c r="D30" s="143">
        <v>0</v>
      </c>
      <c r="E30" s="143">
        <v>0</v>
      </c>
      <c r="F30" s="144">
        <f>SUM(B30:E30)</f>
        <v>0</v>
      </c>
      <c r="G30" s="119"/>
      <c r="H30" s="145" t="s">
        <v>150</v>
      </c>
      <c r="I30" s="169">
        <f>'TRS Staffing'!E18+'TRS Staffing'!B23</f>
        <v>0</v>
      </c>
      <c r="J30" s="169">
        <f>'TRS Staffing'!E18+'TRS Staffing'!B23</f>
        <v>0</v>
      </c>
      <c r="K30" s="169">
        <f>'TRS Staffing'!E18+'TRS Staffing'!B23</f>
        <v>0</v>
      </c>
      <c r="L30" s="169">
        <f>'TRS Staffing'!E18+'TRS Staffing'!B23</f>
        <v>0</v>
      </c>
      <c r="M30" s="170">
        <f>AVERAGE(I30:L30)</f>
        <v>0</v>
      </c>
    </row>
    <row r="31" spans="1:13" x14ac:dyDescent="0.25">
      <c r="A31" s="116" t="str">
        <f>(CONCATENATE("Jan-Mar ",Instructions!$B$22))</f>
        <v>Jan-Mar 2023</v>
      </c>
      <c r="B31" s="143">
        <v>0</v>
      </c>
      <c r="C31" s="143">
        <v>0</v>
      </c>
      <c r="D31" s="143">
        <v>0</v>
      </c>
      <c r="E31" s="143">
        <v>0</v>
      </c>
      <c r="F31" s="144">
        <f>SUM(B31:E31)</f>
        <v>0</v>
      </c>
      <c r="G31" s="119"/>
      <c r="H31" s="145" t="s">
        <v>151</v>
      </c>
      <c r="I31" s="169">
        <f>'TRS Staffing'!D18+'TRS Staffing'!B24</f>
        <v>0</v>
      </c>
      <c r="J31" s="169">
        <f>'TRS Staffing'!D18+'TRS Staffing'!B24</f>
        <v>0</v>
      </c>
      <c r="K31" s="169">
        <f>'TRS Staffing'!D18+'TRS Staffing'!B24</f>
        <v>0</v>
      </c>
      <c r="L31" s="169">
        <f>'TRS Staffing'!D18+'TRS Staffing'!B24</f>
        <v>0</v>
      </c>
      <c r="M31" s="170">
        <f>AVERAGE(I31:L31)</f>
        <v>0</v>
      </c>
    </row>
    <row r="32" spans="1:13" x14ac:dyDescent="0.25">
      <c r="A32" s="116" t="str">
        <f>(CONCATENATE("Apr-Jun ",Instructions!$B$22))</f>
        <v>Apr-Jun 2023</v>
      </c>
      <c r="B32" s="143">
        <v>0</v>
      </c>
      <c r="C32" s="143">
        <v>0</v>
      </c>
      <c r="D32" s="143">
        <v>0</v>
      </c>
      <c r="E32" s="143">
        <v>0</v>
      </c>
      <c r="F32" s="144">
        <f>SUM(B32:E32)</f>
        <v>0</v>
      </c>
      <c r="G32" s="119"/>
      <c r="H32" s="145" t="s">
        <v>152</v>
      </c>
      <c r="I32" s="169">
        <f>'TRS Staffing'!E18</f>
        <v>0</v>
      </c>
      <c r="J32" s="169">
        <f>'TRS Staffing'!E18</f>
        <v>0</v>
      </c>
      <c r="K32" s="169">
        <f>'TRS Staffing'!E18</f>
        <v>0</v>
      </c>
      <c r="L32" s="169">
        <f>'TRS Staffing'!E18</f>
        <v>0</v>
      </c>
      <c r="M32" s="170">
        <f>AVERAGE(I32:L32)</f>
        <v>0</v>
      </c>
    </row>
    <row r="33" spans="1:13" x14ac:dyDescent="0.25">
      <c r="A33" s="116" t="str">
        <f>(CONCATENATE("Jul-Sep ",Instructions!$B$22))</f>
        <v>Jul-Sep 2023</v>
      </c>
      <c r="B33" s="143">
        <v>0</v>
      </c>
      <c r="C33" s="143">
        <v>0</v>
      </c>
      <c r="D33" s="143">
        <v>0</v>
      </c>
      <c r="E33" s="143">
        <v>0</v>
      </c>
      <c r="F33" s="144">
        <f>SUM(B33:E33)</f>
        <v>0</v>
      </c>
      <c r="G33" s="119"/>
      <c r="H33" s="145" t="s">
        <v>153</v>
      </c>
      <c r="I33" s="169">
        <f>'TRS Staffing'!D18</f>
        <v>0</v>
      </c>
      <c r="J33" s="169">
        <f>'TRS Staffing'!D18</f>
        <v>0</v>
      </c>
      <c r="K33" s="169">
        <f>'TRS Staffing'!D18</f>
        <v>0</v>
      </c>
      <c r="L33" s="169">
        <f>'TRS Staffing'!D18</f>
        <v>0</v>
      </c>
      <c r="M33" s="170">
        <f>AVERAGE(I33:L33)</f>
        <v>0</v>
      </c>
    </row>
    <row r="34" spans="1:13" s="7" customFormat="1" ht="16.5" thickBot="1" x14ac:dyDescent="0.3">
      <c r="A34" s="171"/>
      <c r="B34" s="172"/>
      <c r="C34" s="172"/>
      <c r="D34" s="127"/>
      <c r="E34" s="127" t="s">
        <v>129</v>
      </c>
      <c r="F34" s="151">
        <f>SUM(F30:F33)</f>
        <v>0</v>
      </c>
      <c r="G34" s="173"/>
      <c r="H34" s="126"/>
      <c r="I34" s="172"/>
      <c r="J34" s="172"/>
      <c r="K34" s="172"/>
      <c r="L34" s="154" t="s">
        <v>154</v>
      </c>
      <c r="M34" s="174">
        <f>SUM(M30:M31)</f>
        <v>0</v>
      </c>
    </row>
    <row r="35" spans="1:13" s="7" customFormat="1" ht="14.65" customHeight="1" x14ac:dyDescent="0.25">
      <c r="A35" s="132"/>
      <c r="B35" s="133"/>
      <c r="C35" s="133"/>
      <c r="D35" s="127"/>
      <c r="E35" s="127"/>
      <c r="F35" s="175"/>
      <c r="G35" s="176"/>
      <c r="H35" s="126"/>
      <c r="I35" s="127"/>
      <c r="J35" s="127"/>
      <c r="K35" s="127"/>
      <c r="L35" s="127" t="s">
        <v>155</v>
      </c>
      <c r="M35" s="177">
        <f>SUM(M32:M33)</f>
        <v>0</v>
      </c>
    </row>
    <row r="36" spans="1:13" ht="24.6" customHeight="1" x14ac:dyDescent="0.25">
      <c r="A36" s="365" t="s">
        <v>66</v>
      </c>
      <c r="B36" s="365"/>
      <c r="C36" s="365"/>
      <c r="D36" s="365"/>
      <c r="E36" s="365"/>
      <c r="F36" s="365"/>
      <c r="G36" s="365"/>
      <c r="H36" s="365"/>
      <c r="I36" s="365"/>
      <c r="J36" s="365"/>
      <c r="K36" s="365"/>
      <c r="L36" s="365"/>
      <c r="M36" s="365"/>
    </row>
    <row r="37" spans="1:13" s="178" customFormat="1" ht="22.5" customHeight="1" x14ac:dyDescent="0.25">
      <c r="A37" s="359" t="s">
        <v>121</v>
      </c>
      <c r="B37" s="359"/>
      <c r="C37" s="359"/>
      <c r="D37" s="359"/>
      <c r="E37" s="359"/>
      <c r="F37" s="359"/>
      <c r="G37" s="166"/>
      <c r="H37" s="370" t="s">
        <v>156</v>
      </c>
      <c r="I37" s="370"/>
      <c r="J37" s="370"/>
      <c r="K37" s="370"/>
      <c r="L37" s="370"/>
      <c r="M37" s="370"/>
    </row>
    <row r="38" spans="1:13" s="142" customFormat="1" ht="29.1" customHeight="1" x14ac:dyDescent="0.25">
      <c r="A38" s="110" t="s">
        <v>123</v>
      </c>
      <c r="B38" s="111" t="str">
        <f>CONCATENATE("CCQ BCY '", Instructions!$B$23)</f>
        <v>CCQ BCY '2022</v>
      </c>
      <c r="C38" s="111" t="str">
        <f>CONCATENATE("CCM BCY '", Instructions!$B$23)</f>
        <v>CCM BCY '2022</v>
      </c>
      <c r="D38" s="111" t="str">
        <f>CONCATENATE("CCQ BCY '", Instructions!$B$22)</f>
        <v>CCQ BCY '2023</v>
      </c>
      <c r="E38" s="111" t="str">
        <f>CONCATENATE("CCM BCY '", Instructions!$B$22)</f>
        <v>CCM BCY '2023</v>
      </c>
      <c r="F38" s="110" t="s">
        <v>124</v>
      </c>
      <c r="G38" s="179"/>
      <c r="H38" s="167" t="s">
        <v>157</v>
      </c>
      <c r="I38" s="180" t="str">
        <f>(CONCATENATE("Oct-Dec ",Instructions!$B$24))</f>
        <v>Oct-Dec 2022</v>
      </c>
      <c r="J38" s="140" t="str">
        <f>(CONCATENATE("Jan-Mar ",Instructions!$B$22))</f>
        <v>Jan-Mar 2023</v>
      </c>
      <c r="K38" s="114" t="str">
        <f>(CONCATENATE("Apr-Jun ",Instructions!$B$10))</f>
        <v>Apr-Jun 2023</v>
      </c>
      <c r="L38" s="114" t="str">
        <f>(CONCATENATE("Jul-Sep ",Instructions!$B$10))</f>
        <v>Jul-Sep 2023</v>
      </c>
      <c r="M38" s="141" t="s">
        <v>126</v>
      </c>
    </row>
    <row r="39" spans="1:13" ht="47.25" x14ac:dyDescent="0.25">
      <c r="A39" s="116" t="str">
        <f>(CONCATENATE("Oct-Dec ",Instructions!$B$23))</f>
        <v>Oct-Dec 2022</v>
      </c>
      <c r="B39" s="143">
        <v>0</v>
      </c>
      <c r="C39" s="143">
        <v>0</v>
      </c>
      <c r="D39" s="143">
        <v>0</v>
      </c>
      <c r="E39" s="143">
        <v>0</v>
      </c>
      <c r="F39" s="144">
        <f>SUM(B39:E39)</f>
        <v>0</v>
      </c>
      <c r="G39" s="166"/>
      <c r="H39" s="160" t="s">
        <v>158</v>
      </c>
      <c r="I39" s="181">
        <v>0</v>
      </c>
      <c r="J39" s="146">
        <v>0</v>
      </c>
      <c r="K39" s="146">
        <v>0</v>
      </c>
      <c r="L39" s="146">
        <v>0</v>
      </c>
      <c r="M39" s="147">
        <f>SUM(I39:L39)</f>
        <v>0</v>
      </c>
    </row>
    <row r="40" spans="1:13" x14ac:dyDescent="0.25">
      <c r="A40" s="116" t="str">
        <f>(CONCATENATE("Jan-Mar ",Instructions!$B$22))</f>
        <v>Jan-Mar 2023</v>
      </c>
      <c r="B40" s="143">
        <v>0</v>
      </c>
      <c r="C40" s="143">
        <v>0</v>
      </c>
      <c r="D40" s="143">
        <v>0</v>
      </c>
      <c r="E40" s="143">
        <v>0</v>
      </c>
      <c r="F40" s="144">
        <f>SUM(B40:E40)</f>
        <v>0</v>
      </c>
      <c r="G40" s="166"/>
      <c r="H40" s="145" t="s">
        <v>159</v>
      </c>
      <c r="I40" s="181">
        <v>0</v>
      </c>
      <c r="J40" s="146">
        <v>0</v>
      </c>
      <c r="K40" s="146">
        <v>0</v>
      </c>
      <c r="L40" s="146">
        <v>0</v>
      </c>
      <c r="M40" s="147">
        <f>SUM(I40:L40)</f>
        <v>0</v>
      </c>
    </row>
    <row r="41" spans="1:13" x14ac:dyDescent="0.25">
      <c r="A41" s="116" t="str">
        <f>(CONCATENATE("Apr-Jun ",Instructions!$B$22))</f>
        <v>Apr-Jun 2023</v>
      </c>
      <c r="B41" s="143">
        <v>0</v>
      </c>
      <c r="C41" s="143">
        <v>0</v>
      </c>
      <c r="D41" s="143">
        <v>0</v>
      </c>
      <c r="E41" s="143">
        <v>0</v>
      </c>
      <c r="F41" s="144">
        <f>SUM(B41:E41)</f>
        <v>0</v>
      </c>
      <c r="G41" s="182"/>
      <c r="H41" s="145" t="s">
        <v>160</v>
      </c>
      <c r="I41" s="181">
        <v>0</v>
      </c>
      <c r="J41" s="146">
        <v>0</v>
      </c>
      <c r="K41" s="146">
        <v>0</v>
      </c>
      <c r="L41" s="146">
        <v>0</v>
      </c>
      <c r="M41" s="147">
        <f>SUM(I41:L41)</f>
        <v>0</v>
      </c>
    </row>
    <row r="42" spans="1:13" s="7" customFormat="1" x14ac:dyDescent="0.25">
      <c r="A42" s="116" t="str">
        <f>(CONCATENATE("Jul-Sep ",Instructions!$B$22))</f>
        <v>Jul-Sep 2023</v>
      </c>
      <c r="B42" s="183">
        <v>0</v>
      </c>
      <c r="C42" s="183">
        <v>0</v>
      </c>
      <c r="D42" s="143">
        <v>0</v>
      </c>
      <c r="E42" s="143">
        <v>0</v>
      </c>
      <c r="F42" s="144">
        <f>SUM(B42:E42)</f>
        <v>0</v>
      </c>
      <c r="G42" s="184"/>
      <c r="H42" s="145" t="s">
        <v>161</v>
      </c>
      <c r="I42" s="181">
        <v>0</v>
      </c>
      <c r="J42" s="146">
        <v>0</v>
      </c>
      <c r="K42" s="146">
        <v>0</v>
      </c>
      <c r="L42" s="148">
        <v>0</v>
      </c>
      <c r="M42" s="185">
        <f>SUM(I42:L42)</f>
        <v>0</v>
      </c>
    </row>
    <row r="43" spans="1:13" s="7" customFormat="1" ht="15.6" customHeight="1" thickBot="1" x14ac:dyDescent="0.3">
      <c r="A43" s="2"/>
      <c r="B43" s="172"/>
      <c r="C43" s="172"/>
      <c r="D43" s="127"/>
      <c r="E43" s="127" t="s">
        <v>129</v>
      </c>
      <c r="F43" s="186">
        <f>SUM(F39:F42)</f>
        <v>0</v>
      </c>
      <c r="G43" s="176"/>
      <c r="H43" s="126"/>
      <c r="I43" s="172"/>
      <c r="J43" s="172"/>
      <c r="K43" s="172"/>
      <c r="L43" s="187" t="s">
        <v>129</v>
      </c>
      <c r="M43" s="188">
        <f>SUM(M39:M42)</f>
        <v>0</v>
      </c>
    </row>
    <row r="44" spans="1:13" s="189" customFormat="1" ht="24.6" customHeight="1" x14ac:dyDescent="0.25">
      <c r="A44" s="365" t="s">
        <v>162</v>
      </c>
      <c r="B44" s="365"/>
      <c r="C44" s="365"/>
      <c r="D44" s="365"/>
      <c r="E44" s="365"/>
      <c r="F44" s="365"/>
      <c r="G44" s="365"/>
      <c r="H44" s="365"/>
      <c r="I44" s="365"/>
      <c r="J44" s="365"/>
      <c r="K44" s="365"/>
      <c r="L44" s="365"/>
      <c r="M44" s="365"/>
    </row>
    <row r="45" spans="1:13" ht="20.100000000000001" customHeight="1" x14ac:dyDescent="0.25">
      <c r="A45" s="359" t="s">
        <v>121</v>
      </c>
      <c r="B45" s="359"/>
      <c r="C45" s="359"/>
      <c r="D45" s="359"/>
      <c r="E45" s="359"/>
      <c r="F45" s="359"/>
      <c r="G45" s="119"/>
      <c r="H45" s="359" t="s">
        <v>163</v>
      </c>
      <c r="I45" s="359"/>
      <c r="J45" s="359"/>
      <c r="K45" s="359"/>
      <c r="L45" s="359"/>
      <c r="M45" s="359"/>
    </row>
    <row r="46" spans="1:13" s="142" customFormat="1" ht="33" customHeight="1" x14ac:dyDescent="0.25">
      <c r="A46" s="110" t="s">
        <v>123</v>
      </c>
      <c r="B46" s="111" t="str">
        <f>CONCATENATE("CCQ BCY '", Instructions!$B$23)</f>
        <v>CCQ BCY '2022</v>
      </c>
      <c r="C46" s="111" t="str">
        <f>CONCATENATE("CCM BCY '", Instructions!$B$23)</f>
        <v>CCM BCY '2022</v>
      </c>
      <c r="D46" s="111" t="str">
        <f>CONCATENATE("CCQ BCY '", Instructions!$B$22)</f>
        <v>CCQ BCY '2023</v>
      </c>
      <c r="E46" s="111" t="str">
        <f>CONCATENATE("CCM BCY '", Instructions!$B$22)</f>
        <v>CCM BCY '2023</v>
      </c>
      <c r="F46" s="110" t="s">
        <v>124</v>
      </c>
      <c r="G46" s="138"/>
      <c r="H46" s="167" t="s">
        <v>157</v>
      </c>
      <c r="I46" s="114" t="str">
        <f>(CONCATENATE("Oct-Dec ",Instructions!$B$24))</f>
        <v>Oct-Dec 2022</v>
      </c>
      <c r="J46" s="140" t="str">
        <f>(CONCATENATE("Jan-Mar ",Instructions!$B$22))</f>
        <v>Jan-Mar 2023</v>
      </c>
      <c r="K46" s="114" t="str">
        <f>(CONCATENATE("Apr-Jun ",Instructions!$B$10))</f>
        <v>Apr-Jun 2023</v>
      </c>
      <c r="L46" s="114" t="str">
        <f>(CONCATENATE("Jul-Sep ",Instructions!$B$10))</f>
        <v>Jul-Sep 2023</v>
      </c>
      <c r="M46" s="114" t="s">
        <v>126</v>
      </c>
    </row>
    <row r="47" spans="1:13" x14ac:dyDescent="0.25">
      <c r="A47" s="116" t="str">
        <f>(CONCATENATE("Oct-Dec ",Instructions!$B$23))</f>
        <v>Oct-Dec 2022</v>
      </c>
      <c r="B47" s="143">
        <v>0</v>
      </c>
      <c r="C47" s="143">
        <v>0</v>
      </c>
      <c r="D47" s="143">
        <v>0</v>
      </c>
      <c r="E47" s="143">
        <v>0</v>
      </c>
      <c r="F47" s="144">
        <f>SUM(B47:E47)</f>
        <v>0</v>
      </c>
      <c r="G47" s="119"/>
      <c r="H47" s="190" t="s">
        <v>164</v>
      </c>
      <c r="I47" s="146">
        <v>0</v>
      </c>
      <c r="J47" s="146">
        <v>0</v>
      </c>
      <c r="K47" s="146">
        <v>0</v>
      </c>
      <c r="L47" s="146">
        <v>0</v>
      </c>
      <c r="M47" s="149">
        <f>SUM(I47:L47)</f>
        <v>0</v>
      </c>
    </row>
    <row r="48" spans="1:13" ht="16.5" thickBot="1" x14ac:dyDescent="0.3">
      <c r="A48" s="116" t="str">
        <f>(CONCATENATE("Jan-Mar ",Instructions!$B$22))</f>
        <v>Jan-Mar 2023</v>
      </c>
      <c r="B48" s="143">
        <v>0</v>
      </c>
      <c r="C48" s="143">
        <v>0</v>
      </c>
      <c r="D48" s="143">
        <v>0</v>
      </c>
      <c r="E48" s="143">
        <v>0</v>
      </c>
      <c r="F48" s="144">
        <f>SUM(B48:E48)</f>
        <v>0</v>
      </c>
      <c r="G48" s="159"/>
      <c r="H48" s="190"/>
      <c r="I48" s="146">
        <v>0</v>
      </c>
      <c r="J48" s="146">
        <v>0</v>
      </c>
      <c r="K48" s="146">
        <v>0</v>
      </c>
      <c r="L48" s="146">
        <v>0</v>
      </c>
      <c r="M48" s="149">
        <f>SUM(I48:L48)</f>
        <v>0</v>
      </c>
    </row>
    <row r="49" spans="1:14" s="7" customFormat="1" x14ac:dyDescent="0.25">
      <c r="A49" s="116" t="str">
        <f>(CONCATENATE("Apr-Jun ",Instructions!$B$22))</f>
        <v>Apr-Jun 2023</v>
      </c>
      <c r="B49" s="143">
        <v>0</v>
      </c>
      <c r="C49" s="143">
        <v>0</v>
      </c>
      <c r="D49" s="143">
        <v>0</v>
      </c>
      <c r="E49" s="143">
        <v>0</v>
      </c>
      <c r="F49" s="144">
        <f>SUM(B49:E49)</f>
        <v>0</v>
      </c>
      <c r="G49" s="173"/>
      <c r="H49" s="190"/>
      <c r="I49" s="146">
        <v>0</v>
      </c>
      <c r="J49" s="146">
        <v>0</v>
      </c>
      <c r="K49" s="146">
        <v>0</v>
      </c>
      <c r="L49" s="146">
        <v>0</v>
      </c>
      <c r="M49" s="149">
        <f>SUM(I49:L49)</f>
        <v>0</v>
      </c>
    </row>
    <row r="50" spans="1:14" s="7" customFormat="1" ht="15" customHeight="1" x14ac:dyDescent="0.25">
      <c r="A50" s="116" t="str">
        <f>(CONCATENATE("Jul-Sep ",Instructions!$B$22))</f>
        <v>Jul-Sep 2023</v>
      </c>
      <c r="B50" s="183">
        <v>0</v>
      </c>
      <c r="C50" s="183">
        <v>0</v>
      </c>
      <c r="D50" s="183">
        <v>0</v>
      </c>
      <c r="E50" s="183">
        <v>0</v>
      </c>
      <c r="F50" s="144">
        <f>SUM(B50:E50)</f>
        <v>0</v>
      </c>
      <c r="G50" s="176"/>
      <c r="H50" s="190"/>
      <c r="I50" s="146">
        <v>0</v>
      </c>
      <c r="J50" s="181">
        <v>0</v>
      </c>
      <c r="K50" s="181">
        <v>0</v>
      </c>
      <c r="L50" s="191">
        <v>0</v>
      </c>
      <c r="M50" s="149">
        <f>SUM(I50:L50)</f>
        <v>0</v>
      </c>
    </row>
    <row r="51" spans="1:14" ht="16.5" thickBot="1" x14ac:dyDescent="0.3">
      <c r="A51" s="192"/>
      <c r="B51" s="163"/>
      <c r="C51" s="163"/>
      <c r="D51" s="163"/>
      <c r="E51" s="164" t="s">
        <v>129</v>
      </c>
      <c r="F51" s="193">
        <f>SUM(F47:F50)</f>
        <v>0</v>
      </c>
      <c r="G51" s="194"/>
      <c r="H51" s="195"/>
      <c r="I51" s="163"/>
      <c r="J51" s="163"/>
      <c r="K51" s="163"/>
      <c r="L51" s="164" t="s">
        <v>129</v>
      </c>
      <c r="M51" s="196">
        <f>SUM(M47:M50)</f>
        <v>0</v>
      </c>
    </row>
    <row r="52" spans="1:14" ht="27" customHeight="1" x14ac:dyDescent="0.25">
      <c r="A52" s="366" t="s">
        <v>75</v>
      </c>
      <c r="B52" s="366"/>
      <c r="C52" s="366"/>
      <c r="D52" s="366"/>
      <c r="E52" s="366"/>
      <c r="F52" s="366"/>
      <c r="G52" s="366"/>
      <c r="H52" s="366"/>
      <c r="I52" s="366"/>
      <c r="J52" s="366"/>
      <c r="K52" s="366"/>
      <c r="L52" s="366"/>
      <c r="M52" s="366"/>
    </row>
    <row r="53" spans="1:14" ht="21.6" customHeight="1" x14ac:dyDescent="0.25">
      <c r="A53" s="359" t="s">
        <v>121</v>
      </c>
      <c r="B53" s="359"/>
      <c r="C53" s="359"/>
      <c r="D53" s="359"/>
      <c r="E53" s="359"/>
      <c r="F53" s="359"/>
      <c r="G53" s="119"/>
      <c r="H53" s="359" t="s">
        <v>165</v>
      </c>
      <c r="I53" s="359"/>
      <c r="J53" s="359"/>
      <c r="K53" s="359"/>
      <c r="L53" s="359"/>
      <c r="M53" s="359"/>
    </row>
    <row r="54" spans="1:14" s="142" customFormat="1" ht="33" customHeight="1" x14ac:dyDescent="0.25">
      <c r="A54" s="110" t="s">
        <v>123</v>
      </c>
      <c r="B54" s="111" t="str">
        <f>CONCATENATE("CCQ BCY '", Instructions!$B$23)</f>
        <v>CCQ BCY '2022</v>
      </c>
      <c r="C54" s="111" t="str">
        <f>CONCATENATE("CCM BCY '", Instructions!$B$23)</f>
        <v>CCM BCY '2022</v>
      </c>
      <c r="D54" s="111" t="str">
        <f>CONCATENATE("CCQ BCY '", Instructions!$B$22)</f>
        <v>CCQ BCY '2023</v>
      </c>
      <c r="E54" s="111" t="str">
        <f>CONCATENATE("CCM BCY '", Instructions!$B$22)</f>
        <v>CCM BCY '2023</v>
      </c>
      <c r="F54" s="110" t="s">
        <v>124</v>
      </c>
      <c r="G54" s="179"/>
      <c r="H54" s="139" t="s">
        <v>157</v>
      </c>
      <c r="I54" s="140" t="str">
        <f>(CONCATENATE("Oct-Dec ",Instructions!$B$24))</f>
        <v>Oct-Dec 2022</v>
      </c>
      <c r="J54" s="140" t="str">
        <f>(CONCATENATE("Jan-Mar ",Instructions!$B$22))</f>
        <v>Jan-Mar 2023</v>
      </c>
      <c r="K54" s="140" t="str">
        <f>(CONCATENATE("Apr-Jun ",Instructions!$B$10))</f>
        <v>Apr-Jun 2023</v>
      </c>
      <c r="L54" s="140" t="str">
        <f>(CONCATENATE("Jul-Sep ",Instructions!$B$10))</f>
        <v>Jul-Sep 2023</v>
      </c>
      <c r="M54" s="114" t="s">
        <v>126</v>
      </c>
    </row>
    <row r="55" spans="1:14" x14ac:dyDescent="0.25">
      <c r="A55" s="116" t="str">
        <f>(CONCATENATE("Oct-Dec ",Instructions!$B$23))</f>
        <v>Oct-Dec 2022</v>
      </c>
      <c r="B55" s="143">
        <v>0</v>
      </c>
      <c r="C55" s="143">
        <v>0</v>
      </c>
      <c r="D55" s="143">
        <v>0</v>
      </c>
      <c r="E55" s="143">
        <v>0</v>
      </c>
      <c r="F55" s="144">
        <f>SUM(B55:E55)</f>
        <v>0</v>
      </c>
      <c r="G55" s="119"/>
      <c r="H55" s="145" t="s">
        <v>166</v>
      </c>
      <c r="I55" s="146">
        <v>0</v>
      </c>
      <c r="J55" s="146">
        <v>0</v>
      </c>
      <c r="K55" s="146">
        <v>0</v>
      </c>
      <c r="L55" s="146">
        <v>0</v>
      </c>
      <c r="M55" s="149">
        <f>SUM(I55:L55)</f>
        <v>0</v>
      </c>
    </row>
    <row r="56" spans="1:14" s="7" customFormat="1" x14ac:dyDescent="0.25">
      <c r="A56" s="116" t="str">
        <f>(CONCATENATE("Jan-Mar ",Instructions!$B$22))</f>
        <v>Jan-Mar 2023</v>
      </c>
      <c r="B56" s="143">
        <v>0</v>
      </c>
      <c r="C56" s="143">
        <v>0</v>
      </c>
      <c r="D56" s="143">
        <v>0</v>
      </c>
      <c r="E56" s="143">
        <v>0</v>
      </c>
      <c r="F56" s="144">
        <f>SUM(B56:E56)</f>
        <v>0</v>
      </c>
      <c r="G56" s="173"/>
      <c r="H56" s="145" t="s">
        <v>167</v>
      </c>
      <c r="I56" s="146">
        <v>0</v>
      </c>
      <c r="J56" s="146">
        <v>0</v>
      </c>
      <c r="K56" s="146">
        <v>0</v>
      </c>
      <c r="L56" s="148">
        <v>0</v>
      </c>
      <c r="M56" s="197">
        <f>SUM(I56:L56)</f>
        <v>0</v>
      </c>
    </row>
    <row r="57" spans="1:14" s="7" customFormat="1" ht="16.149999999999999" customHeight="1" thickBot="1" x14ac:dyDescent="0.3">
      <c r="A57" s="116" t="str">
        <f>(CONCATENATE("Apr-Jun ",Instructions!$B$22))</f>
        <v>Apr-Jun 2023</v>
      </c>
      <c r="B57" s="143">
        <v>0</v>
      </c>
      <c r="C57" s="143">
        <v>0</v>
      </c>
      <c r="D57" s="143">
        <v>0</v>
      </c>
      <c r="E57" s="143">
        <v>0</v>
      </c>
      <c r="F57" s="144">
        <f>SUM(B57:E57)</f>
        <v>0</v>
      </c>
      <c r="G57" s="176"/>
      <c r="H57" s="126"/>
      <c r="I57" s="172"/>
      <c r="J57" s="172"/>
      <c r="K57" s="172"/>
      <c r="L57" s="187" t="s">
        <v>129</v>
      </c>
      <c r="M57" s="165">
        <f>SUM(M55:M56)</f>
        <v>0</v>
      </c>
    </row>
    <row r="58" spans="1:14" x14ac:dyDescent="0.25">
      <c r="A58" s="116" t="str">
        <f>(CONCATENATE("Jul-Sep ",Instructions!$B$22))</f>
        <v>Jul-Sep 2023</v>
      </c>
      <c r="B58" s="143">
        <v>0</v>
      </c>
      <c r="C58" s="143">
        <v>0</v>
      </c>
      <c r="D58" s="143">
        <v>0</v>
      </c>
      <c r="E58" s="143">
        <v>0</v>
      </c>
      <c r="F58" s="144">
        <f>SUM(B58:E58)</f>
        <v>0</v>
      </c>
      <c r="G58" s="119"/>
      <c r="H58" s="371" t="s">
        <v>130</v>
      </c>
      <c r="I58" s="371"/>
      <c r="J58" s="371"/>
      <c r="K58" s="371"/>
      <c r="L58" s="371"/>
      <c r="M58" s="371"/>
    </row>
    <row r="59" spans="1:14" s="178" customFormat="1" x14ac:dyDescent="0.25">
      <c r="A59" s="2"/>
      <c r="B59" s="172"/>
      <c r="C59" s="172"/>
      <c r="D59" s="127"/>
      <c r="E59" s="127" t="s">
        <v>129</v>
      </c>
      <c r="F59" s="198">
        <f>SUM(F55:F58)</f>
        <v>0</v>
      </c>
      <c r="G59" s="119"/>
      <c r="H59" s="371"/>
      <c r="I59" s="371"/>
      <c r="J59" s="371"/>
      <c r="K59" s="371"/>
      <c r="L59" s="371"/>
      <c r="M59" s="371"/>
    </row>
    <row r="60" spans="1:14" ht="25.5" customHeight="1" x14ac:dyDescent="0.25">
      <c r="A60" s="365" t="s">
        <v>168</v>
      </c>
      <c r="B60" s="365"/>
      <c r="C60" s="365"/>
      <c r="D60" s="365"/>
      <c r="E60" s="365"/>
      <c r="F60" s="365"/>
      <c r="G60" s="365"/>
      <c r="H60" s="365"/>
      <c r="I60" s="365"/>
      <c r="J60" s="365"/>
      <c r="K60" s="365"/>
      <c r="L60" s="365"/>
      <c r="M60" s="365"/>
    </row>
    <row r="61" spans="1:14" ht="22.5" customHeight="1" x14ac:dyDescent="0.25">
      <c r="A61" s="359" t="s">
        <v>121</v>
      </c>
      <c r="B61" s="359"/>
      <c r="C61" s="359"/>
      <c r="D61" s="359"/>
      <c r="E61" s="359"/>
      <c r="F61" s="359"/>
      <c r="G61" s="119"/>
      <c r="H61" s="359" t="s">
        <v>169</v>
      </c>
      <c r="I61" s="359"/>
      <c r="J61" s="359"/>
      <c r="K61" s="359"/>
      <c r="L61" s="359"/>
      <c r="M61" s="359"/>
    </row>
    <row r="62" spans="1:14" s="202" customFormat="1" ht="33" customHeight="1" x14ac:dyDescent="0.25">
      <c r="A62" s="199" t="s">
        <v>123</v>
      </c>
      <c r="B62" s="199" t="str">
        <f>CONCATENATE("CCQ BCY '", Instructions!$B$23)</f>
        <v>CCQ BCY '2022</v>
      </c>
      <c r="C62" s="199" t="str">
        <f>CONCATENATE("CCM BCY '", Instructions!$B$23)</f>
        <v>CCM BCY '2022</v>
      </c>
      <c r="D62" s="199" t="str">
        <f>CONCATENATE("CCQ BCY '", Instructions!$B$22)</f>
        <v>CCQ BCY '2023</v>
      </c>
      <c r="E62" s="199" t="str">
        <f>CONCATENATE("CCM BCY '", Instructions!$B$22)</f>
        <v>CCM BCY '2023</v>
      </c>
      <c r="F62" s="199" t="s">
        <v>124</v>
      </c>
      <c r="G62" s="200"/>
      <c r="H62" s="111" t="s">
        <v>170</v>
      </c>
      <c r="I62" s="199" t="str">
        <f>(CONCATENATE("Oct-Dec ",Instructions!$B$24))</f>
        <v>Oct-Dec 2022</v>
      </c>
      <c r="J62" s="140" t="str">
        <f>(CONCATENATE("Jan-Mar ",Instructions!$B$22))</f>
        <v>Jan-Mar 2023</v>
      </c>
      <c r="K62" s="199" t="str">
        <f>(CONCATENATE("Apr-Jun ",Instructions!$B$10))</f>
        <v>Apr-Jun 2023</v>
      </c>
      <c r="L62" s="199" t="str">
        <f>(CONCATENATE("Jul-Sep ",Instructions!$B$10))</f>
        <v>Jul-Sep 2023</v>
      </c>
      <c r="M62" s="199" t="s">
        <v>126</v>
      </c>
      <c r="N62" s="201"/>
    </row>
    <row r="63" spans="1:14" x14ac:dyDescent="0.25">
      <c r="A63" s="116" t="str">
        <f>(CONCATENATE("Oct-Dec ",Instructions!$B$23))</f>
        <v>Oct-Dec 2022</v>
      </c>
      <c r="B63" s="143">
        <v>0</v>
      </c>
      <c r="C63" s="143">
        <v>0</v>
      </c>
      <c r="D63" s="143">
        <v>0</v>
      </c>
      <c r="E63" s="143">
        <v>0</v>
      </c>
      <c r="F63" s="144">
        <f>SUM(B63:E63)</f>
        <v>0</v>
      </c>
      <c r="G63" s="119"/>
      <c r="H63" s="203" t="s">
        <v>171</v>
      </c>
      <c r="I63" s="204">
        <v>0</v>
      </c>
      <c r="J63" s="204">
        <v>0</v>
      </c>
      <c r="K63" s="204">
        <v>0</v>
      </c>
      <c r="L63" s="204">
        <v>0</v>
      </c>
      <c r="M63" s="205">
        <f>SUM(I63:L63)</f>
        <v>0</v>
      </c>
    </row>
    <row r="64" spans="1:14" x14ac:dyDescent="0.25">
      <c r="A64" s="116" t="str">
        <f>(CONCATENATE("Jan-Mar ",Instructions!$B$22))</f>
        <v>Jan-Mar 2023</v>
      </c>
      <c r="B64" s="206">
        <v>0</v>
      </c>
      <c r="C64" s="206">
        <v>0</v>
      </c>
      <c r="D64" s="206">
        <v>0</v>
      </c>
      <c r="E64" s="206">
        <v>0</v>
      </c>
      <c r="F64" s="207">
        <f>SUM(B64:E64)</f>
        <v>0</v>
      </c>
      <c r="G64" s="119"/>
      <c r="H64" s="145" t="s">
        <v>172</v>
      </c>
      <c r="I64" s="146">
        <v>0</v>
      </c>
      <c r="J64" s="146">
        <v>0</v>
      </c>
      <c r="K64" s="146">
        <v>0</v>
      </c>
      <c r="L64" s="146">
        <v>0</v>
      </c>
      <c r="M64" s="197">
        <f>SUM(I64:L64)</f>
        <v>0</v>
      </c>
    </row>
    <row r="65" spans="1:13" ht="22.9" customHeight="1" thickBot="1" x14ac:dyDescent="0.3">
      <c r="A65" s="116" t="str">
        <f>(CONCATENATE("Apr-Jun ",Instructions!$B$22))</f>
        <v>Apr-Jun 2023</v>
      </c>
      <c r="B65" s="143">
        <v>0</v>
      </c>
      <c r="C65" s="143">
        <v>0</v>
      </c>
      <c r="D65" s="143">
        <v>0</v>
      </c>
      <c r="E65" s="143">
        <v>0</v>
      </c>
      <c r="F65" s="144">
        <f>SUM(B65:E65)</f>
        <v>0</v>
      </c>
      <c r="G65" s="119"/>
      <c r="H65" s="208"/>
      <c r="I65" s="209"/>
      <c r="J65" s="209"/>
      <c r="K65" s="209"/>
      <c r="L65" s="210" t="s">
        <v>129</v>
      </c>
      <c r="M65" s="128">
        <f>SUM(M63:M64)</f>
        <v>0</v>
      </c>
    </row>
    <row r="66" spans="1:13" s="25" customFormat="1" ht="35.25" customHeight="1" x14ac:dyDescent="0.25">
      <c r="A66" s="116" t="str">
        <f>(CONCATENATE("Jul-Sep ",Instructions!$B$22))</f>
        <v>Jul-Sep 2023</v>
      </c>
      <c r="B66" s="183">
        <v>0</v>
      </c>
      <c r="C66" s="183">
        <v>0</v>
      </c>
      <c r="D66" s="183">
        <v>0</v>
      </c>
      <c r="E66" s="183">
        <v>0</v>
      </c>
      <c r="F66" s="211">
        <f>SUM(B66:E66)</f>
        <v>0</v>
      </c>
      <c r="G66" s="212"/>
      <c r="H66" s="111" t="s">
        <v>173</v>
      </c>
      <c r="I66" s="199" t="str">
        <f>(CONCATENATE("Oct-Dec ",Instructions!$B$24))</f>
        <v>Oct-Dec 2022</v>
      </c>
      <c r="J66" s="114" t="str">
        <f>(CONCATENATE("Jan-Mar ",Instructions!$B$22))</f>
        <v>Jan-Mar 2023</v>
      </c>
      <c r="K66" s="199" t="str">
        <f>(CONCATENATE("Apr-Jun ",Instructions!$B$10))</f>
        <v>Apr-Jun 2023</v>
      </c>
      <c r="L66" s="199" t="str">
        <f>(CONCATENATE("Jul-Sep ",Instructions!$B$10))</f>
        <v>Jul-Sep 2023</v>
      </c>
      <c r="M66" s="199" t="s">
        <v>126</v>
      </c>
    </row>
    <row r="67" spans="1:13" s="25" customFormat="1" ht="16.5" thickBot="1" x14ac:dyDescent="0.3">
      <c r="A67" s="192"/>
      <c r="B67" s="163"/>
      <c r="C67" s="163"/>
      <c r="D67" s="163"/>
      <c r="E67" s="164" t="s">
        <v>129</v>
      </c>
      <c r="F67" s="213">
        <f>SUM(F63:F66)</f>
        <v>0</v>
      </c>
      <c r="G67" s="214"/>
      <c r="H67" s="203" t="s">
        <v>174</v>
      </c>
      <c r="I67" s="146">
        <v>0</v>
      </c>
      <c r="J67" s="146">
        <v>0</v>
      </c>
      <c r="K67" s="146">
        <v>0</v>
      </c>
      <c r="L67" s="146">
        <v>0</v>
      </c>
      <c r="M67" s="205">
        <f>SUM(I67:L67)</f>
        <v>0</v>
      </c>
    </row>
    <row r="68" spans="1:13" s="25" customFormat="1" x14ac:dyDescent="0.25">
      <c r="A68" s="2"/>
      <c r="B68" s="127"/>
      <c r="C68" s="127"/>
      <c r="D68" s="127"/>
      <c r="E68" s="127"/>
      <c r="F68" s="215"/>
      <c r="G68" s="212"/>
      <c r="H68" s="203" t="s">
        <v>175</v>
      </c>
      <c r="I68" s="146">
        <v>0</v>
      </c>
      <c r="J68" s="146">
        <v>0</v>
      </c>
      <c r="K68" s="146">
        <v>0</v>
      </c>
      <c r="L68" s="146">
        <v>0</v>
      </c>
      <c r="M68" s="205">
        <f>SUM(I68:L68)</f>
        <v>0</v>
      </c>
    </row>
    <row r="69" spans="1:13" s="25" customFormat="1" x14ac:dyDescent="0.25">
      <c r="A69" s="2"/>
      <c r="B69" s="127"/>
      <c r="C69" s="127"/>
      <c r="D69" s="127"/>
      <c r="E69" s="127"/>
      <c r="F69" s="215"/>
      <c r="G69" s="212"/>
      <c r="H69" s="216" t="s">
        <v>176</v>
      </c>
      <c r="I69" s="146">
        <v>0</v>
      </c>
      <c r="J69" s="146">
        <v>0</v>
      </c>
      <c r="K69" s="146">
        <v>0</v>
      </c>
      <c r="L69" s="146">
        <v>0</v>
      </c>
      <c r="M69" s="205">
        <f>SUM(I69:L69)</f>
        <v>0</v>
      </c>
    </row>
    <row r="70" spans="1:13" s="25" customFormat="1" ht="15.6" customHeight="1" thickBot="1" x14ac:dyDescent="0.3">
      <c r="A70" s="217"/>
      <c r="B70" s="218"/>
      <c r="C70" s="218"/>
      <c r="D70" s="218"/>
      <c r="E70" s="218"/>
      <c r="F70" s="175"/>
      <c r="H70" s="219" t="s">
        <v>177</v>
      </c>
      <c r="I70" s="220">
        <v>0</v>
      </c>
      <c r="J70" s="220">
        <v>0</v>
      </c>
      <c r="K70" s="220">
        <v>0</v>
      </c>
      <c r="L70" s="220">
        <v>0</v>
      </c>
      <c r="M70" s="221">
        <f>SUM(I70:L70)</f>
        <v>0</v>
      </c>
    </row>
    <row r="71" spans="1:13" s="25" customFormat="1" ht="16.5" thickBot="1" x14ac:dyDescent="0.3">
      <c r="F71" s="175"/>
      <c r="H71" s="222"/>
      <c r="I71" s="223"/>
      <c r="J71" s="223"/>
      <c r="K71" s="223"/>
      <c r="L71" s="224" t="s">
        <v>129</v>
      </c>
      <c r="M71" s="225">
        <f>SUM(M67:M70)</f>
        <v>0</v>
      </c>
    </row>
    <row r="72" spans="1:13" s="25" customFormat="1" ht="31.5" x14ac:dyDescent="0.25">
      <c r="A72" s="226" t="s">
        <v>178</v>
      </c>
      <c r="B72" s="227" t="str">
        <f>CONCATENATE("CCQ BCY '", Instructions!$B$23)</f>
        <v>CCQ BCY '2022</v>
      </c>
      <c r="C72" s="227" t="str">
        <f>CONCATENATE("CCM BCY '", Instructions!$B$23)</f>
        <v>CCM BCY '2022</v>
      </c>
      <c r="D72" s="227" t="str">
        <f>CONCATENATE("CCQ BCY '", Instructions!$B$22)</f>
        <v>CCQ BCY '2023</v>
      </c>
      <c r="E72" s="227" t="str">
        <f>CONCATENATE("CCM BCY '", Instructions!$B$22)</f>
        <v>CCM BCY '2023</v>
      </c>
      <c r="H72" s="228"/>
    </row>
    <row r="73" spans="1:13" s="25" customFormat="1" x14ac:dyDescent="0.25">
      <c r="A73" s="116" t="str">
        <f>(CONCATENATE("Oct-Dec ",Instructions!$B$23))</f>
        <v>Oct-Dec 2022</v>
      </c>
      <c r="B73" s="229">
        <f t="shared" ref="B73:E74" si="0">SUM(B6,B14,B30,B39,B47,B55,B63)</f>
        <v>0</v>
      </c>
      <c r="C73" s="229">
        <f t="shared" si="0"/>
        <v>0</v>
      </c>
      <c r="D73" s="229">
        <f t="shared" si="0"/>
        <v>0</v>
      </c>
      <c r="E73" s="230">
        <f t="shared" si="0"/>
        <v>0</v>
      </c>
      <c r="G73" s="2"/>
      <c r="H73" s="228"/>
    </row>
    <row r="74" spans="1:13" ht="14.65" customHeight="1" x14ac:dyDescent="0.25">
      <c r="A74" s="116" t="str">
        <f>(CONCATENATE("Jan-Mar ",Instructions!$B$22))</f>
        <v>Jan-Mar 2023</v>
      </c>
      <c r="B74" s="229">
        <f t="shared" si="0"/>
        <v>0</v>
      </c>
      <c r="C74" s="229">
        <f t="shared" si="0"/>
        <v>0</v>
      </c>
      <c r="D74" s="229">
        <f t="shared" si="0"/>
        <v>0</v>
      </c>
      <c r="E74" s="230">
        <f t="shared" si="0"/>
        <v>0</v>
      </c>
      <c r="F74" s="25"/>
      <c r="H74" s="228"/>
      <c r="I74" s="25"/>
      <c r="J74" s="25"/>
      <c r="K74" s="25"/>
      <c r="L74" s="25"/>
      <c r="M74" s="25"/>
    </row>
    <row r="75" spans="1:13" x14ac:dyDescent="0.25">
      <c r="A75" s="116" t="str">
        <f>(CONCATENATE("Apr-Jun ",Instructions!$B$22))</f>
        <v>Apr-Jun 2023</v>
      </c>
      <c r="B75" s="229">
        <f>SUM(B8,B16,B32,B41,B49,B57,B65)</f>
        <v>0</v>
      </c>
      <c r="C75" s="229">
        <f>SUM(C65,C57,C49,C41,C32,C16,C8)</f>
        <v>0</v>
      </c>
      <c r="D75" s="229">
        <f>SUM(D8,D16,D32,D41,D49,D57,D65)</f>
        <v>0</v>
      </c>
      <c r="E75" s="230">
        <f>SUM(E8,E16,E32,E41,E49,E57,E65)</f>
        <v>0</v>
      </c>
      <c r="F75" s="25"/>
      <c r="H75" s="228"/>
      <c r="I75" s="25"/>
      <c r="J75" s="25"/>
      <c r="K75" s="25"/>
      <c r="L75" s="25"/>
      <c r="M75" s="25"/>
    </row>
    <row r="76" spans="1:13" x14ac:dyDescent="0.25">
      <c r="A76" s="116" t="str">
        <f>(CONCATENATE("Jul-Sep ",Instructions!$B$22))</f>
        <v>Jul-Sep 2023</v>
      </c>
      <c r="B76" s="229">
        <f>SUM(B9,B17,B33,B42,B50,B58,B66)</f>
        <v>0</v>
      </c>
      <c r="C76" s="229">
        <f>SUM(C9,C17,C33,C42,C50,C58,C66)</f>
        <v>0</v>
      </c>
      <c r="D76" s="229">
        <f>SUM(D9,D17,D33,D42,D50,D58,D66)</f>
        <v>0</v>
      </c>
      <c r="E76" s="230">
        <f>SUM(E9,E17,E33,E42,E50,E58,E66)</f>
        <v>0</v>
      </c>
      <c r="F76" s="231"/>
    </row>
    <row r="77" spans="1:13" x14ac:dyDescent="0.25">
      <c r="A77" s="232" t="s">
        <v>124</v>
      </c>
      <c r="B77" s="233">
        <f>SUM(B73:B76)</f>
        <v>0</v>
      </c>
      <c r="C77" s="233">
        <f>SUM(C73:C76)</f>
        <v>0</v>
      </c>
      <c r="D77" s="233">
        <f>SUM(D73:D76)</f>
        <v>0</v>
      </c>
      <c r="E77" s="234">
        <f>SUM(E73:E76)</f>
        <v>0</v>
      </c>
    </row>
    <row r="78" spans="1:13" x14ac:dyDescent="0.25"/>
    <row r="79" spans="1:13" x14ac:dyDescent="0.25"/>
    <row r="80" spans="1:13" x14ac:dyDescent="0.25"/>
  </sheetData>
  <sheetProtection sheet="1" objects="1" scenarios="1"/>
  <mergeCells count="25">
    <mergeCell ref="A53:F53"/>
    <mergeCell ref="H53:M53"/>
    <mergeCell ref="H58:M59"/>
    <mergeCell ref="A60:M60"/>
    <mergeCell ref="A61:F61"/>
    <mergeCell ref="H61:M61"/>
    <mergeCell ref="A52:M52"/>
    <mergeCell ref="A19:F26"/>
    <mergeCell ref="H19:M19"/>
    <mergeCell ref="A27:M27"/>
    <mergeCell ref="A28:F28"/>
    <mergeCell ref="H28:M28"/>
    <mergeCell ref="A36:M36"/>
    <mergeCell ref="A37:F37"/>
    <mergeCell ref="H37:M37"/>
    <mergeCell ref="A44:M44"/>
    <mergeCell ref="A45:F45"/>
    <mergeCell ref="H45:M45"/>
    <mergeCell ref="A12:F12"/>
    <mergeCell ref="H12:M12"/>
    <mergeCell ref="A3:M3"/>
    <mergeCell ref="A4:F4"/>
    <mergeCell ref="H4:M4"/>
    <mergeCell ref="H9:M10"/>
    <mergeCell ref="A11:M11"/>
  </mergeCells>
  <dataValidations count="176">
    <dataValidation allowBlank="1" showInputMessage="1" showErrorMessage="1" promptTitle="E&amp;A expenditures" prompt="Enter Q4 expenditures from current year CCQ grant." sqref="D50" xr:uid="{00000000-0002-0000-0400-000000000000}"/>
    <dataValidation allowBlank="1" showInputMessage="1" showErrorMessage="1" promptTitle="E&amp;A expenditures" prompt="Enter Q1 expenditures from current year CCM grant." sqref="E47" xr:uid="{00000000-0002-0000-0400-000001000000}"/>
    <dataValidation allowBlank="1" showInputMessage="1" showErrorMessage="1" promptTitle="E&amp;A expenditures" prompt="Enter Q2 expenditures from current year CCM grant." sqref="E48" xr:uid="{00000000-0002-0000-0400-000002000000}"/>
    <dataValidation allowBlank="1" showInputMessage="1" showErrorMessage="1" promptTitle="E&amp;A expenditures" prompt="Enter Q3 expenditures from current year CCM grant." sqref="E49" xr:uid="{00000000-0002-0000-0400-000003000000}"/>
    <dataValidation allowBlank="1" showInputMessage="1" showErrorMessage="1" promptTitle="National Accreditation exp." prompt="Enter Q1 expenditures from current year CCM grant." sqref="E55" xr:uid="{00000000-0002-0000-0400-000004000000}"/>
    <dataValidation allowBlank="1" showInputMessage="1" showErrorMessage="1" promptTitle="National Accreditation exp." prompt="Enter Q1 expenditures from prior year CCQ grant." sqref="B55" xr:uid="{00000000-0002-0000-0400-000005000000}"/>
    <dataValidation allowBlank="1" showInputMessage="1" showErrorMessage="1" promptTitle="National Accreditation exp." prompt="Enter Q2 expenditures from prior year CCQ grant." sqref="B56" xr:uid="{00000000-0002-0000-0400-000006000000}"/>
    <dataValidation allowBlank="1" showInputMessage="1" showErrorMessage="1" promptTitle="National Accreditation exp." prompt="Enter Q3 expenditures from prior year CCQ grant." sqref="B57" xr:uid="{00000000-0002-0000-0400-000007000000}"/>
    <dataValidation allowBlank="1" showInputMessage="1" showErrorMessage="1" promptTitle="National Accreditation exp." prompt="Enter Q4 expenditures from prior year CCQ grant." sqref="B58" xr:uid="{00000000-0002-0000-0400-000008000000}"/>
    <dataValidation allowBlank="1" showInputMessage="1" showErrorMessage="1" promptTitle="National Accreditation exp." prompt="Enter Q1 expenditures from prior year CCM grant." sqref="C55" xr:uid="{00000000-0002-0000-0400-000009000000}"/>
    <dataValidation allowBlank="1" showInputMessage="1" showErrorMessage="1" promptTitle="National Accreditation exp." prompt="Enter Q2 expenditures from prior year CCM grant." sqref="C56" xr:uid="{00000000-0002-0000-0400-00000A000000}"/>
    <dataValidation allowBlank="1" showInputMessage="1" showErrorMessage="1" promptTitle="National Accreditation exp." prompt="Enter Q3 expenditures from prior year CCM grant." sqref="C57" xr:uid="{00000000-0002-0000-0400-00000B000000}"/>
    <dataValidation allowBlank="1" showInputMessage="1" showErrorMessage="1" promptTitle="National Accreditation exp." prompt="Enter Q4 expenditures from prior year CCM grant." sqref="C58" xr:uid="{00000000-0002-0000-0400-00000C000000}"/>
    <dataValidation allowBlank="1" showInputMessage="1" showErrorMessage="1" promptTitle="National Accreditation exp." prompt="Enter Q1 expenditures from current year CCQ grant." sqref="D55" xr:uid="{00000000-0002-0000-0400-00000D000000}"/>
    <dataValidation allowBlank="1" showInputMessage="1" showErrorMessage="1" promptTitle="National Accreditation exp." prompt="Enter Q2 expenditures from current year CCQ grant." sqref="D56" xr:uid="{00000000-0002-0000-0400-00000E000000}"/>
    <dataValidation allowBlank="1" showInputMessage="1" showErrorMessage="1" promptTitle="National Accreditation exp." prompt="Enter Q3 expenditures from current year CCQ grant." sqref="D57" xr:uid="{00000000-0002-0000-0400-00000F000000}"/>
    <dataValidation allowBlank="1" showInputMessage="1" showErrorMessage="1" promptTitle="National Accreditation exp." prompt="Enter Q4 expenditures from current year CCQ grant." sqref="D58" xr:uid="{00000000-0002-0000-0400-000010000000}"/>
    <dataValidation allowBlank="1" showInputMessage="1" showErrorMessage="1" promptTitle="National Accreditation exp." prompt="Enter Q2 expenditures from current year CCM grant." sqref="E56" xr:uid="{00000000-0002-0000-0400-000011000000}"/>
    <dataValidation allowBlank="1" showInputMessage="1" showErrorMessage="1" promptTitle="National Accreditation exp." prompt="Enter Q3 expenditures from current year CCM grant." sqref="E57" xr:uid="{00000000-0002-0000-0400-000012000000}"/>
    <dataValidation allowBlank="1" showInputMessage="1" showErrorMessage="1" promptTitle="National Accreditation exp." prompt="Enter Q4 expenditures from current year CCM grant." sqref="E58" xr:uid="{00000000-0002-0000-0400-000013000000}"/>
    <dataValidation allowBlank="1" showInputMessage="1" showErrorMessage="1" promptTitle="Other expenditures" prompt="Enter Q1 expenditures from current year CCQ grant." sqref="D63" xr:uid="{00000000-0002-0000-0400-000014000000}"/>
    <dataValidation allowBlank="1" showInputMessage="1" showErrorMessage="1" promptTitle="Other expenditures" prompt="Enter Q2 expenditures from prior year CCQ grant." sqref="B64" xr:uid="{00000000-0002-0000-0400-000015000000}"/>
    <dataValidation allowBlank="1" showInputMessage="1" showErrorMessage="1" promptTitle="Other expenditures" prompt="Enter Q3 expenditures from prior year CCQ grant." sqref="B65" xr:uid="{00000000-0002-0000-0400-000016000000}"/>
    <dataValidation allowBlank="1" showInputMessage="1" showErrorMessage="1" promptTitle="Other expenditures" prompt="Enter Q4 expenditures from prior year CCQ grant." sqref="B66" xr:uid="{00000000-0002-0000-0400-000017000000}"/>
    <dataValidation allowBlank="1" showInputMessage="1" showErrorMessage="1" promptTitle="Other expenditures" prompt="Enter Q1 expenditures from prior year CCM grant." sqref="C63" xr:uid="{00000000-0002-0000-0400-000018000000}"/>
    <dataValidation allowBlank="1" showInputMessage="1" showErrorMessage="1" promptTitle="Other expenditures" prompt="Enter Q1 expenditures from prior year CCQ grant." sqref="B63" xr:uid="{00000000-0002-0000-0400-000019000000}"/>
    <dataValidation allowBlank="1" showInputMessage="1" showErrorMessage="1" promptTitle="Other expenditures" prompt="Enter Q2 expenditures from prior year CCM grant." sqref="C64" xr:uid="{00000000-0002-0000-0400-00001A000000}"/>
    <dataValidation allowBlank="1" showInputMessage="1" showErrorMessage="1" promptTitle="Other expenditures" prompt="Enter Q3 expenditures from prior year CCM grant." sqref="C65" xr:uid="{00000000-0002-0000-0400-00001B000000}"/>
    <dataValidation allowBlank="1" showInputMessage="1" showErrorMessage="1" promptTitle="Other expenditures" prompt="Enter Q4 expenditures from prior year CCM grant." sqref="C66" xr:uid="{00000000-0002-0000-0400-00001C000000}"/>
    <dataValidation allowBlank="1" showInputMessage="1" showErrorMessage="1" promptTitle="Other expenditures" prompt="Enter Q2 expenditures from current year CCQ grant." sqref="D64" xr:uid="{00000000-0002-0000-0400-00001D000000}"/>
    <dataValidation allowBlank="1" showInputMessage="1" showErrorMessage="1" promptTitle="Other expenditures" prompt="Enter Q3 expenditures from current year CCQ grant." sqref="D65" xr:uid="{00000000-0002-0000-0400-00001E000000}"/>
    <dataValidation allowBlank="1" showInputMessage="1" showErrorMessage="1" promptTitle="Other expenditures" prompt="Enter Q4 expenditures from current year CCQ grant." sqref="D66" xr:uid="{00000000-0002-0000-0400-00001F000000}"/>
    <dataValidation allowBlank="1" showInputMessage="1" showErrorMessage="1" promptTitle="Other expenditures" prompt="Enter Q1 expenditures from current year CCM grant." sqref="E63" xr:uid="{00000000-0002-0000-0400-000020000000}"/>
    <dataValidation allowBlank="1" showInputMessage="1" showErrorMessage="1" promptTitle="Other expenditures" prompt="Enter Q2 expenditures from current year CCM grant." sqref="E64" xr:uid="{00000000-0002-0000-0400-000021000000}"/>
    <dataValidation allowBlank="1" showInputMessage="1" showErrorMessage="1" promptTitle="Other expenditures" prompt="Enter Q3 expenditures from current year CCM grant." sqref="E65" xr:uid="{00000000-0002-0000-0400-000022000000}"/>
    <dataValidation allowBlank="1" showInputMessage="1" showErrorMessage="1" promptTitle="Other expenditures" prompt="Enter Q4 expenditures from current year CCM grant." sqref="E66" xr:uid="{00000000-0002-0000-0400-000023000000}"/>
    <dataValidation allowBlank="1" showInputMessage="1" showErrorMessage="1" promptTitle="Infant/Toddler expansion" prompt="Enter the number of new TRS infant slots generated Q1." sqref="I6" xr:uid="{00000000-0002-0000-0400-000024000000}"/>
    <dataValidation allowBlank="1" showInputMessage="1" showErrorMessage="1" promptTitle="Infant/Toddler expansion" prompt="Enter the number of new TRS infant slots generated Q2." sqref="J6" xr:uid="{00000000-0002-0000-0400-000025000000}"/>
    <dataValidation allowBlank="1" showInputMessage="1" showErrorMessage="1" promptTitle="Infant/Toddler expansion" prompt="Enter the number of new TRS infant slots generated Q3." sqref="K6" xr:uid="{00000000-0002-0000-0400-000026000000}"/>
    <dataValidation allowBlank="1" showInputMessage="1" showErrorMessage="1" promptTitle="Infant/Toddler expansion" prompt="Enter the number of new TRS infant slots generated Q4." sqref="L6" xr:uid="{00000000-0002-0000-0400-000027000000}"/>
    <dataValidation allowBlank="1" showInputMessage="1" showErrorMessage="1" promptTitle="Infant/Toddler expansion" prompt="Enter the number of new TRS toddler slots generated Q1." sqref="I7" xr:uid="{00000000-0002-0000-0400-000028000000}"/>
    <dataValidation allowBlank="1" showInputMessage="1" showErrorMessage="1" promptTitle="Infant/Toddler expansion" prompt="Enter the number of new TRS toddler slots generated Q2." sqref="J7" xr:uid="{00000000-0002-0000-0400-000029000000}"/>
    <dataValidation allowBlank="1" showInputMessage="1" showErrorMessage="1" promptTitle="Infant/Toddler expansion" prompt="Enter the number of new TRS toddler slots generated Q3." sqref="K7" xr:uid="{00000000-0002-0000-0400-00002A000000}"/>
    <dataValidation allowBlank="1" showInputMessage="1" showErrorMessage="1" promptTitle="Financial Supports provided" prompt="Enter the number of new individuals provided release time in Q4." sqref="L17" xr:uid="{00000000-0002-0000-0400-00002B000000}"/>
    <dataValidation allowBlank="1" showInputMessage="1" showErrorMessage="1" promptTitle="Financial Supports provided" prompt="Enter the number of individuals awarded new scholarships in Q1." sqref="I14" xr:uid="{00000000-0002-0000-0400-00002C000000}"/>
    <dataValidation allowBlank="1" showInputMessage="1" showErrorMessage="1" promptTitle="Financial Supports provided" prompt="Enter the number of individuals awarded new scholarships in Q2." sqref="J14" xr:uid="{00000000-0002-0000-0400-00002D000000}"/>
    <dataValidation allowBlank="1" showInputMessage="1" showErrorMessage="1" promptTitle="Financial Supports provided" prompt="Enter the number of individuals awarded new scholarships in Q3." sqref="K14" xr:uid="{00000000-0002-0000-0400-00002E000000}"/>
    <dataValidation allowBlank="1" showInputMessage="1" showErrorMessage="1" promptTitle="Financial Supports provided" prompt="Enter the number of individuals awarded new scholarships in Q4." sqref="L14" xr:uid="{00000000-0002-0000-0400-00002F000000}"/>
    <dataValidation allowBlank="1" showInputMessage="1" showErrorMessage="1" promptTitle="Financial Supports provided" prompt="Enter the number of new individuals awarded bonuses/wage supplements in Q1." sqref="I15" xr:uid="{00000000-0002-0000-0400-000030000000}"/>
    <dataValidation allowBlank="1" showInputMessage="1" showErrorMessage="1" promptTitle="Financial Supports provided" prompt="Enter the number of new individuals awarded bonuses/wage supplements in Q2." sqref="J15" xr:uid="{00000000-0002-0000-0400-000031000000}"/>
    <dataValidation allowBlank="1" showInputMessage="1" showErrorMessage="1" promptTitle="Financial Supports provided" prompt="Enter the number of new individuals awarded bonuses/wage supplements in Q3." sqref="K15" xr:uid="{00000000-0002-0000-0400-000032000000}"/>
    <dataValidation allowBlank="1" showInputMessage="1" showErrorMessage="1" promptTitle="Financial Supports provided" prompt="Enter the number of new individuals awarded bonuses/wage supplements in Q4." sqref="L15" xr:uid="{00000000-0002-0000-0400-000033000000}"/>
    <dataValidation allowBlank="1" showInputMessage="1" showErrorMessage="1" promptTitle="Financial Supports provided" prompt="Enter the number of new individuals reimbursed for training costs in Q1." sqref="I16" xr:uid="{00000000-0002-0000-0400-000034000000}"/>
    <dataValidation allowBlank="1" showInputMessage="1" showErrorMessage="1" promptTitle="Financial Supports provided" prompt="Enter the number of new individuals reimbursed for training costs in Q2." sqref="J16" xr:uid="{00000000-0002-0000-0400-000035000000}"/>
    <dataValidation allowBlank="1" showInputMessage="1" showErrorMessage="1" promptTitle="Financial Supports provided" prompt="Enter the number of new individuals reimbursed for training costs in Q3." sqref="K16" xr:uid="{00000000-0002-0000-0400-000036000000}"/>
    <dataValidation allowBlank="1" showInputMessage="1" showErrorMessage="1" promptTitle="Financial Supports provided" prompt="Enter the number of new individuals reimbursed for training costs in Q4." sqref="L16" xr:uid="{00000000-0002-0000-0400-000037000000}"/>
    <dataValidation allowBlank="1" showInputMessage="1" showErrorMessage="1" promptTitle="Financial Supports provided" prompt="Enter the number of new individuals provided release time in Q1." sqref="I17:I18" xr:uid="{00000000-0002-0000-0400-000038000000}"/>
    <dataValidation allowBlank="1" showInputMessage="1" showErrorMessage="1" promptTitle="Financial Supports provided" prompt="Enter the number of new individuals provided release time in Q2." sqref="J17:J18" xr:uid="{00000000-0002-0000-0400-000039000000}"/>
    <dataValidation allowBlank="1" showInputMessage="1" showErrorMessage="1" promptTitle="Financial Supports provided" prompt="Enter the number of new individuals provided release time in Q3." sqref="K17:K18" xr:uid="{00000000-0002-0000-0400-00003A000000}"/>
    <dataValidation allowBlank="1" showInputMessage="1" showErrorMessage="1" promptTitle="Enter # of participants for Q1" prompt="Infant/Toddler-specific PD expenditures are included above in the Infant &amp; Toddler Quality Category._x000a__x000a_However, participation numbers for Infant/Toddler-specific PD is included here._x000a__x000a_This allows you to roll-up PD participation numbers. " sqref="I21:I25" xr:uid="{00000000-0002-0000-0400-00003B000000}"/>
    <dataValidation allowBlank="1" showInputMessage="1" showErrorMessage="1" promptTitle="Enter # of participants for Q2" prompt="Infant/Toddler-specific PD expenditures are included above in the Infant &amp; Toddler Quality Category._x000a__x000a_However, participation numbers for Infant/Toddler-specific PD is included here._x000a__x000a_This allows you to roll-up PD participation numbers. " sqref="J21:J25" xr:uid="{00000000-0002-0000-0400-00003C000000}"/>
    <dataValidation allowBlank="1" showInputMessage="1" showErrorMessage="1" promptTitle="Enter # of participants for Q3" prompt="Infant/Toddler-specific PD expenditures are included above in the Infant &amp; Toddler Quality Category._x000a__x000a_However, participation numbers for Infant/Toddler-specific PD is included here._x000a__x000a_This allows you to roll-up PD participation numbers. " sqref="K21:K25" xr:uid="{00000000-0002-0000-0400-00003D000000}"/>
    <dataValidation allowBlank="1" showInputMessage="1" showErrorMessage="1" promptTitle="Enter # of participants for Q4" prompt="Infant/Toddler-specific PD expenditures are included above in the Infant &amp; Toddler Quality Category._x000a__x000a_However, participation numbers for Infant/Toddler-specific PD is included here._x000a__x000a_This allows you to roll-up PD participation numbers. " sqref="L21:L25" xr:uid="{00000000-0002-0000-0400-00003E000000}"/>
    <dataValidation allowBlank="1" showInputMessage="1" showErrorMessage="1" promptTitle="Budgeted Assessors" prompt="Enter the number of budgeted TRS Assessor FTEs for Q1" sqref="I30:L30" xr:uid="{00000000-0002-0000-0400-00003F000000}"/>
    <dataValidation allowBlank="1" showInputMessage="1" showErrorMessage="1" promptTitle="Budgeted Mentors" prompt="Enter the number of budgeted TRS Mentor FTEs for Q1" sqref="I31:L31" xr:uid="{00000000-0002-0000-0400-000040000000}"/>
    <dataValidation allowBlank="1" showInputMessage="1" showErrorMessage="1" promptTitle="Filled Assessors" prompt="Enter the number of filled TRS Assessor FTEs for Q1" sqref="I32:L32" xr:uid="{00000000-0002-0000-0400-000041000000}"/>
    <dataValidation allowBlank="1" showInputMessage="1" showErrorMessage="1" promptTitle="Filled Mentors" prompt="Enter the number of filled TRS Mentor FTEs for Q1" sqref="I33:L33" xr:uid="{00000000-0002-0000-0400-000042000000}"/>
    <dataValidation allowBlank="1" showInputMessage="1" showErrorMessage="1" promptTitle="COVID supports" prompt="Enter number of providers receiving COVID-related health &amp; safety supports in Q1." sqref="I39" xr:uid="{00000000-0002-0000-0400-000043000000}"/>
    <dataValidation allowBlank="1" showInputMessage="1" showErrorMessage="1" promptTitle="COVID Supports" prompt="Enter number of providers receiving COVID-related health &amp; safety supports in Q2." sqref="J39" xr:uid="{00000000-0002-0000-0400-000044000000}"/>
    <dataValidation allowBlank="1" showInputMessage="1" showErrorMessage="1" promptTitle="COVID Supports" prompt="Enter number of providers receiving COVID-related health &amp; safety supports in Q3. " sqref="K39" xr:uid="{00000000-0002-0000-0400-000045000000}"/>
    <dataValidation allowBlank="1" showInputMessage="1" showErrorMessage="1" promptTitle="COVID Supports" prompt="Enter number of providers receiving COVID-related health &amp; safety supports in Q4." sqref="L39" xr:uid="{00000000-0002-0000-0400-000046000000}"/>
    <dataValidation allowBlank="1" showInputMessage="1" showErrorMessage="1" promptTitle="Defibrillators" prompt="Enter the number of providers that received defibrillators  in Q1." sqref="I40" xr:uid="{00000000-0002-0000-0400-000047000000}"/>
    <dataValidation allowBlank="1" showInputMessage="1" showErrorMessage="1" promptTitle="Defibrillators" prompt="Enter the number of providers that received defibrillators  in Q2." sqref="J40" xr:uid="{00000000-0002-0000-0400-000048000000}"/>
    <dataValidation allowBlank="1" showInputMessage="1" showErrorMessage="1" promptTitle="Defibrillators" prompt="Enter the number of providers that received defibrillators  in Q3." sqref="K40" xr:uid="{00000000-0002-0000-0400-000049000000}"/>
    <dataValidation allowBlank="1" showInputMessage="1" showErrorMessage="1" promptTitle="Defibrillators" prompt="Enter the number of providers that received defibrillators  in Q4." sqref="L40" xr:uid="{00000000-0002-0000-0400-00004A000000}"/>
    <dataValidation allowBlank="1" showInputMessage="1" showErrorMessage="1" promptTitle="Security Supports" prompt="Enter the number of providers that received security supports in Q1." sqref="I41" xr:uid="{00000000-0002-0000-0400-00004B000000}"/>
    <dataValidation allowBlank="1" showInputMessage="1" showErrorMessage="1" promptTitle="Security Supports" prompt="Enter the number of providers that received security supports in Q2." sqref="J41" xr:uid="{00000000-0002-0000-0400-00004C000000}"/>
    <dataValidation allowBlank="1" showInputMessage="1" showErrorMessage="1" promptTitle="Security Supports" prompt="Enter the number of providers that received security supports in Q3." sqref="K41" xr:uid="{00000000-0002-0000-0400-00004D000000}"/>
    <dataValidation allowBlank="1" showInputMessage="1" showErrorMessage="1" promptTitle="Security Supports" prompt="Enter the number of providers that received security supports in Q4." sqref="L41" xr:uid="{00000000-0002-0000-0400-00004E000000}"/>
    <dataValidation allowBlank="1" showInputMessage="1" showErrorMessage="1" promptTitle="Other Health &amp; Safety Supports" prompt="Enter the number of providers that received other health &amp; safety supports in Q4." sqref="L42" xr:uid="{00000000-0002-0000-0400-00004F000000}"/>
    <dataValidation allowBlank="1" showInputMessage="1" showErrorMessage="1" promptTitle="Evaluation and Assessment Tools" prompt="Enter the number of providers that received this evaluation or assessment tool in Q4." sqref="L47:L50 L67:L70" xr:uid="{00000000-0002-0000-0400-000050000000}"/>
    <dataValidation allowBlank="1" showInputMessage="1" showErrorMessage="1" promptTitle="Other Health &amp; Safety Supports" prompt="Enter the number of providers that received other health &amp; safety supports in Q2." sqref="J42" xr:uid="{00000000-0002-0000-0400-000051000000}"/>
    <dataValidation allowBlank="1" showInputMessage="1" showErrorMessage="1" promptTitle="Other Health &amp; Safety Supports" prompt="Enter the number of providers that received other health &amp; safety supports in Q1." sqref="I42" xr:uid="{00000000-0002-0000-0400-000052000000}"/>
    <dataValidation allowBlank="1" showInputMessage="1" showErrorMessage="1" promptTitle="Other Health &amp; Safety Supports" prompt="Enter the number of providers that received other health &amp; safety supports in Q3." sqref="K42" xr:uid="{00000000-0002-0000-0400-000053000000}"/>
    <dataValidation allowBlank="1" showInputMessage="1" showErrorMessage="1" promptTitle="Evaluation and Assessment Tools" prompt="Enter the number of providers that received this evaluation or assessment tool in Q2." sqref="J47:J50 J67:J70" xr:uid="{00000000-0002-0000-0400-000054000000}"/>
    <dataValidation allowBlank="1" showInputMessage="1" showErrorMessage="1" promptTitle="Evaluation and Assessment Tools" prompt="Enter the number of providers that received this evaluation or assessment tool in Q1." sqref="I47:I50 I67:I70" xr:uid="{00000000-0002-0000-0400-000055000000}"/>
    <dataValidation allowBlank="1" showInputMessage="1" showErrorMessage="1" promptTitle="Evaluation and Assessment Tools" prompt="Enter the number of providers that received this evaluation or assessment tool in Q3." sqref="K47:K50 K67:K70" xr:uid="{00000000-0002-0000-0400-000056000000}"/>
    <dataValidation allowBlank="1" showInputMessage="1" showErrorMessage="1" promptTitle="National Accreditation Supports" prompt="Enter the number of licensed or registered homes receiving supports to pursue or maintaing accreditation in Q4." sqref="L56" xr:uid="{00000000-0002-0000-0400-000057000000}"/>
    <dataValidation allowBlank="1" showInputMessage="1" showErrorMessage="1" promptTitle="National Accreditation Supports" prompt="Enter the number of licensed child care centers receiving supports to pursue or maintaing accreditation in Q1." sqref="I55" xr:uid="{00000000-0002-0000-0400-000058000000}"/>
    <dataValidation allowBlank="1" showInputMessage="1" showErrorMessage="1" promptTitle="National Accreditation Supports" prompt="Enter the number of licensed child care centers receiving supports to pursue or maintaing accreditation in Q2." sqref="J55" xr:uid="{00000000-0002-0000-0400-000059000000}"/>
    <dataValidation allowBlank="1" showInputMessage="1" showErrorMessage="1" promptTitle="National Accreditation Supports" prompt="Enter the number of licensed child care centers receiving supports to pursue or maintaing accreditation in Q3." sqref="K55" xr:uid="{00000000-0002-0000-0400-00005A000000}"/>
    <dataValidation allowBlank="1" showInputMessage="1" showErrorMessage="1" promptTitle="National Accreditation Supports" prompt="Enter the number of licensed child care centers receiving supports to pursue or maintaing accreditation in Q4." sqref="L55" xr:uid="{00000000-0002-0000-0400-00005B000000}"/>
    <dataValidation allowBlank="1" showInputMessage="1" showErrorMessage="1" promptTitle="National Accreditation Supports" prompt="Enter the number of licensed or registered homes receiving supports to pursue or maintaing accreditation in Q1." sqref="I56" xr:uid="{00000000-0002-0000-0400-00005C000000}"/>
    <dataValidation allowBlank="1" showInputMessage="1" showErrorMessage="1" promptTitle="National Accreditation Supports" prompt="Enter the number of licensed or registered homes receiving supports to pursue or maintaing accreditation in Q3." sqref="K56" xr:uid="{00000000-0002-0000-0400-00005D000000}"/>
    <dataValidation allowBlank="1" showInputMessage="1" showErrorMessage="1" promptTitle="National Accreditation Supports" prompt="Enter the number of licensed or registered homes receiving supports to pursue or maintaing accreditation in Q2." sqref="J56" xr:uid="{00000000-0002-0000-0400-00005E000000}"/>
    <dataValidation allowBlank="1" showInputMessage="1" showErrorMessage="1" promptTitle="Other Activities - Partnerships" prompt="Enter the number of providers entering into new Pre-K partnerships in Q1." sqref="I63" xr:uid="{00000000-0002-0000-0400-00005F000000}"/>
    <dataValidation allowBlank="1" showInputMessage="1" showErrorMessage="1" promptTitle="Other Activities - Partnerships" prompt="Enter the number of providers entering into new Pre-K partnerships in Q2." sqref="J63" xr:uid="{00000000-0002-0000-0400-000060000000}"/>
    <dataValidation allowBlank="1" showInputMessage="1" showErrorMessage="1" promptTitle="Other Activities - Partnerships" prompt="Enter the number of providers entering into new Pre-K partnerships in Q3." sqref="K63" xr:uid="{00000000-0002-0000-0400-000061000000}"/>
    <dataValidation allowBlank="1" showInputMessage="1" showErrorMessage="1" promptTitle="Other Activities - Partnerships" prompt="Enter the number of providers entering into new Pre-K partnerships in Q4." sqref="L63" xr:uid="{00000000-0002-0000-0400-000062000000}"/>
    <dataValidation allowBlank="1" showInputMessage="1" showErrorMessage="1" promptTitle="Other Activities - Partnerships" prompt="Enter the number of providers entering into new Head Start or Early Head Start partnerships in Q1." sqref="I64" xr:uid="{00000000-0002-0000-0400-000063000000}"/>
    <dataValidation allowBlank="1" showInputMessage="1" showErrorMessage="1" promptTitle="Other Activities - Partnerships" prompt="Enter the number of providers entering into new Head Start or Early Head Start partnerships in Q2." sqref="J64" xr:uid="{00000000-0002-0000-0400-000064000000}"/>
    <dataValidation allowBlank="1" showInputMessage="1" showErrorMessage="1" promptTitle="Other Activities - Partnerships" prompt="Enter the number of providers entering into new Head Start or Early Head Start partnerships in Q3." sqref="K64" xr:uid="{00000000-0002-0000-0400-000065000000}"/>
    <dataValidation allowBlank="1" showInputMessage="1" showErrorMessage="1" promptTitle="Other Activities - Partnerships" prompt="Enter the number of providers entering into new Head Start or Early Head Start partnerships in Q4." sqref="L64" xr:uid="{00000000-0002-0000-0400-000066000000}"/>
    <dataValidation allowBlank="1" showInputMessage="1" showErrorMessage="1" promptTitle="NOTE:" prompt="Infant/Toddler-specific PD expenditures are included above in the Infant &amp; Toddler Quality Category._x000a__x000a_However, participation numbers for Infant/Toddler-specific PD is included here._x000a__x000a_This allows you to roll-up PD participation numbers. " sqref="H19:H25" xr:uid="{00000000-0002-0000-0400-000067000000}"/>
    <dataValidation allowBlank="1" showInputMessage="1" showErrorMessage="1" promptTitle="Infant/Toddler Expenditures" prompt="Enter Q4 expenditures from current year CCM grant." sqref="E9" xr:uid="{00000000-0002-0000-0400-000068000000}"/>
    <dataValidation allowBlank="1" showInputMessage="1" showErrorMessage="1" promptTitle="Infant/Toddler Expenditures" prompt="Enter Q1 expenditures from prior year CCQ grant." sqref="B6" xr:uid="{00000000-0002-0000-0400-000069000000}"/>
    <dataValidation allowBlank="1" showInputMessage="1" showErrorMessage="1" promptTitle="Infant/Toddler expansion" prompt="Enter the number of new TRS toddler slots generated Q4." sqref="L7" xr:uid="{00000000-0002-0000-0400-00006A000000}"/>
    <dataValidation allowBlank="1" showInputMessage="1" showErrorMessage="1" promptTitle="Infant/Toddler Expenditures" prompt="Enter Q1 expenditures from prior year CCM grant." sqref="C6" xr:uid="{00000000-0002-0000-0400-00006B000000}"/>
    <dataValidation allowBlank="1" showInputMessage="1" showErrorMessage="1" promptTitle="Infant/Toddler Expenditures" prompt="Enter Q2 expenditures from current year CCQ grant." sqref="D7" xr:uid="{00000000-0002-0000-0400-00006C000000}"/>
    <dataValidation allowBlank="1" showInputMessage="1" showErrorMessage="1" promptTitle="Infant/Toddler Expenditures" prompt="Enter Q1 expenditures from current year CCM grant." sqref="E6" xr:uid="{00000000-0002-0000-0400-00006D000000}"/>
    <dataValidation allowBlank="1" showInputMessage="1" showErrorMessage="1" promptTitle="Infant/Toddler Expenditures" prompt="Enter Q2 expenditures from prior year CCQ grant." sqref="B7" xr:uid="{00000000-0002-0000-0400-00006E000000}"/>
    <dataValidation allowBlank="1" showInputMessage="1" showErrorMessage="1" promptTitle="Infant/Toddler Expenditures" prompt="Enter Q3 expenditures from prior year CCQ grant." sqref="B8" xr:uid="{00000000-0002-0000-0400-00006F000000}"/>
    <dataValidation allowBlank="1" showInputMessage="1" showErrorMessage="1" promptTitle="Infant/Toddler Expenditures" prompt="Enter Q4 expenditures from prior year CCQ grant." sqref="B9" xr:uid="{00000000-0002-0000-0400-000070000000}"/>
    <dataValidation allowBlank="1" showInputMessage="1" showErrorMessage="1" promptTitle="Infant/Toddler Expenditures" prompt="Enter Q2 expenditures from prior year CCM grant." sqref="C7" xr:uid="{00000000-0002-0000-0400-000071000000}"/>
    <dataValidation allowBlank="1" showInputMessage="1" showErrorMessage="1" promptTitle="Infant/Toddler Expenditures" prompt="Enter Q3 expenditures from prior year CCM grant." sqref="C8" xr:uid="{00000000-0002-0000-0400-000072000000}"/>
    <dataValidation allowBlank="1" showInputMessage="1" showErrorMessage="1" promptTitle="Infant/Toddler Expenditures" prompt="Enter Q4 expenditures from prior year CCM grant." sqref="C9" xr:uid="{00000000-0002-0000-0400-000073000000}"/>
    <dataValidation allowBlank="1" showInputMessage="1" showErrorMessage="1" promptTitle="Infant/Toddler Expenditures" prompt="Enter Q3 expenditures from current year CCQ grant." sqref="D8" xr:uid="{00000000-0002-0000-0400-000074000000}"/>
    <dataValidation allowBlank="1" showInputMessage="1" showErrorMessage="1" promptTitle="Infant/Toddler Expenditures" prompt="Enter Q4 expenditures from current year CCQ grant." sqref="D9" xr:uid="{00000000-0002-0000-0400-000075000000}"/>
    <dataValidation allowBlank="1" showInputMessage="1" showErrorMessage="1" promptTitle="Infant/Toddler Expenditures" prompt="Enter Q2 expenditures from current year CCM grant." sqref="E7" xr:uid="{00000000-0002-0000-0400-000076000000}"/>
    <dataValidation allowBlank="1" showInputMessage="1" showErrorMessage="1" promptTitle="Infant/Toddler Expenditures" prompt="Enter Q3 expenditures from current year CCM grant." sqref="E8" xr:uid="{00000000-0002-0000-0400-000077000000}"/>
    <dataValidation allowBlank="1" showInputMessage="1" showErrorMessage="1" promptTitle="Infant/Toddler Expenditures" prompt="Enter Q1 expenditures from current year CCQ grant." sqref="D6" xr:uid="{00000000-0002-0000-0400-000078000000}"/>
    <dataValidation allowBlank="1" showInputMessage="1" showErrorMessage="1" promptTitle="PD expenditures" prompt="Enter Q1 expenditures from prior year CCQ grant." sqref="B14" xr:uid="{00000000-0002-0000-0400-000079000000}"/>
    <dataValidation allowBlank="1" showInputMessage="1" showErrorMessage="1" promptTitle="PD expenditures" prompt="Enter Q2 expenditures from prior year CCQ grant." sqref="B15" xr:uid="{00000000-0002-0000-0400-00007A000000}"/>
    <dataValidation allowBlank="1" showInputMessage="1" showErrorMessage="1" promptTitle="PD expenditures" prompt="Enter Q3 expenditures from prior year CCQ grant." sqref="B16" xr:uid="{00000000-0002-0000-0400-00007B000000}"/>
    <dataValidation allowBlank="1" showInputMessage="1" showErrorMessage="1" promptTitle="PD expenditures" prompt="Enter Q4 expenditures from prior year CCQ grant." sqref="B17:B18" xr:uid="{00000000-0002-0000-0400-00007C000000}"/>
    <dataValidation allowBlank="1" showInputMessage="1" showErrorMessage="1" promptTitle="PD expenditures" prompt="Enter Q1 expenditures from prior year CCM grant." sqref="C14" xr:uid="{00000000-0002-0000-0400-00007D000000}"/>
    <dataValidation allowBlank="1" showInputMessage="1" showErrorMessage="1" promptTitle="PD expenditures" prompt="Enter Q2 expenditures from prior year CCM grant." sqref="C15" xr:uid="{00000000-0002-0000-0400-00007E000000}"/>
    <dataValidation allowBlank="1" showInputMessage="1" showErrorMessage="1" promptTitle="PD expenditures" prompt="Enter Q3 expenditures from prior year CCM grant." sqref="C16" xr:uid="{00000000-0002-0000-0400-00007F000000}"/>
    <dataValidation allowBlank="1" showInputMessage="1" showErrorMessage="1" promptTitle="PD expenditures" prompt="Enter Q4 expenditures from prior year CCM grant." sqref="C17:C18" xr:uid="{00000000-0002-0000-0400-000080000000}"/>
    <dataValidation allowBlank="1" showInputMessage="1" showErrorMessage="1" promptTitle="PD expenditures" prompt="Enter Q1 expenditures from current year CCQ grant." sqref="D14" xr:uid="{00000000-0002-0000-0400-000081000000}"/>
    <dataValidation allowBlank="1" showInputMessage="1" showErrorMessage="1" promptTitle="PD expenditures" prompt="Enter Q2 expenditures from current year CCQ grant." sqref="D15" xr:uid="{00000000-0002-0000-0400-000082000000}"/>
    <dataValidation allowBlank="1" showInputMessage="1" showErrorMessage="1" promptTitle="PD expenditures" prompt="Enter Q3 expenditures from current year CCQ grant." sqref="D16" xr:uid="{00000000-0002-0000-0400-000083000000}"/>
    <dataValidation allowBlank="1" showInputMessage="1" showErrorMessage="1" promptTitle="PD expenditures" prompt="Enter Q4 expenditures from current year CCQ grant." sqref="D17:D18" xr:uid="{00000000-0002-0000-0400-000084000000}"/>
    <dataValidation allowBlank="1" showInputMessage="1" showErrorMessage="1" promptTitle="PD expenditures" prompt="Enter Q1 expenditures from current year CCM grant." sqref="E14" xr:uid="{00000000-0002-0000-0400-000085000000}"/>
    <dataValidation allowBlank="1" showInputMessage="1" showErrorMessage="1" promptTitle="PD expenditures" prompt="Enter Q3 expenditures from current year CCM grant." sqref="E16" xr:uid="{00000000-0002-0000-0400-000086000000}"/>
    <dataValidation allowBlank="1" showInputMessage="1" showErrorMessage="1" promptTitle="PD expenditures" prompt="Enter Q2 expenditures from current year CCM grant." sqref="E15" xr:uid="{00000000-0002-0000-0400-000087000000}"/>
    <dataValidation allowBlank="1" showInputMessage="1" showErrorMessage="1" promptTitle="PD expenditures" prompt="Enter Q4 expenditures from current year CCM grant." sqref="E17:E18" xr:uid="{00000000-0002-0000-0400-000088000000}"/>
    <dataValidation allowBlank="1" showInputMessage="1" showErrorMessage="1" promptTitle="TRS expenditures" prompt="Enter Q1 expenditures from prior year CCQ grant." sqref="B30" xr:uid="{00000000-0002-0000-0400-000089000000}"/>
    <dataValidation allowBlank="1" showInputMessage="1" showErrorMessage="1" promptTitle="TRS expenditures" prompt="Enter Q2 expenditures from prior year CCQ grant." sqref="B31" xr:uid="{00000000-0002-0000-0400-00008A000000}"/>
    <dataValidation allowBlank="1" showInputMessage="1" showErrorMessage="1" promptTitle="TRS expenditures" prompt="Enter Q3 expenditures from prior year CCQ grant." sqref="B32" xr:uid="{00000000-0002-0000-0400-00008B000000}"/>
    <dataValidation allowBlank="1" showInputMessage="1" showErrorMessage="1" promptTitle="TRS expenditures" prompt="Enter Q4 expenditures from prior year CCQ grant." sqref="B33" xr:uid="{00000000-0002-0000-0400-00008C000000}"/>
    <dataValidation allowBlank="1" showInputMessage="1" showErrorMessage="1" promptTitle="TRS expenditures" prompt="Enter Q1 expenditures from prior year CCM grant." sqref="C30" xr:uid="{00000000-0002-0000-0400-00008D000000}"/>
    <dataValidation allowBlank="1" showInputMessage="1" showErrorMessage="1" promptTitle="TRS expenditures" prompt="Enter Q2 expenditures from prior year CCM grant." sqref="C31" xr:uid="{00000000-0002-0000-0400-00008E000000}"/>
    <dataValidation allowBlank="1" showInputMessage="1" showErrorMessage="1" promptTitle="TRS expenditures" prompt="Enter Q3 expenditures from prior year CCM grant." sqref="C32" xr:uid="{00000000-0002-0000-0400-00008F000000}"/>
    <dataValidation allowBlank="1" showInputMessage="1" showErrorMessage="1" promptTitle="TRS expenditures" prompt="Enter Q4 expenditures from prior year CCM grant." sqref="C33" xr:uid="{00000000-0002-0000-0400-000090000000}"/>
    <dataValidation allowBlank="1" showInputMessage="1" showErrorMessage="1" promptTitle="TRS expenditures" prompt="Enter Q1 expenditures from current year CCQ grant." sqref="D30:E30" xr:uid="{00000000-0002-0000-0400-000091000000}"/>
    <dataValidation allowBlank="1" showInputMessage="1" showErrorMessage="1" promptTitle="TRS expenditures" prompt="Enter Q2 expenditures from current year CCQ grant." sqref="D31:E31" xr:uid="{00000000-0002-0000-0400-000092000000}"/>
    <dataValidation allowBlank="1" showInputMessage="1" showErrorMessage="1" promptTitle="TRS expenditures" prompt="Enter Q3 expenditures from current year CCQ grant." sqref="D32:E32" xr:uid="{00000000-0002-0000-0400-000093000000}"/>
    <dataValidation allowBlank="1" showInputMessage="1" showErrorMessage="1" promptTitle="TRS expenditures" prompt="Enter Q4 expenditures from current year CCQ grant." sqref="D33:E33" xr:uid="{00000000-0002-0000-0400-000094000000}"/>
    <dataValidation allowBlank="1" showInputMessage="1" showErrorMessage="1" promptTitle="H&amp;S expenditures" sqref="B39" xr:uid="{00000000-0002-0000-0400-000095000000}"/>
    <dataValidation allowBlank="1" showInputMessage="1" showErrorMessage="1" promptTitle="E&amp;A expenditures" prompt="Enter Q1 expenditures from prior year CCQ grant." sqref="B47" xr:uid="{00000000-0002-0000-0400-000096000000}"/>
    <dataValidation allowBlank="1" showInputMessage="1" showErrorMessage="1" promptTitle="H&amp;S expenditures" prompt="Enter Q2 expenditures from prior year CCQ grant." sqref="B40" xr:uid="{00000000-0002-0000-0400-000097000000}"/>
    <dataValidation allowBlank="1" showInputMessage="1" showErrorMessage="1" promptTitle="H&amp;S expenditures" prompt="Enter Q3 expenditures from prior year CCQ grant." sqref="B41" xr:uid="{00000000-0002-0000-0400-000098000000}"/>
    <dataValidation allowBlank="1" showInputMessage="1" showErrorMessage="1" promptTitle="H&amp;S expenditures" prompt="Enter Q4 expenditures from prior year CCQ grant." sqref="B42" xr:uid="{00000000-0002-0000-0400-000099000000}"/>
    <dataValidation allowBlank="1" showInputMessage="1" showErrorMessage="1" promptTitle="H&amp;S expenditures" prompt="Enter Q1 expenditures from prior year CCM grant." sqref="C39" xr:uid="{00000000-0002-0000-0400-00009A000000}"/>
    <dataValidation allowBlank="1" showInputMessage="1" showErrorMessage="1" promptTitle="H&amp;S expenditures" prompt="Enter Q2 expenditures from prior year CCM grant." sqref="C40" xr:uid="{00000000-0002-0000-0400-00009B000000}"/>
    <dataValidation allowBlank="1" showInputMessage="1" showErrorMessage="1" promptTitle="H&amp;S expenditures" prompt="Enter Q3 expenditures from prior year CCM grant." sqref="C41" xr:uid="{00000000-0002-0000-0400-00009C000000}"/>
    <dataValidation allowBlank="1" showInputMessage="1" showErrorMessage="1" promptTitle="H&amp;S expenditures" prompt="Enter Q4 expenditures from prior year CCM grant." sqref="C42" xr:uid="{00000000-0002-0000-0400-00009D000000}"/>
    <dataValidation allowBlank="1" showInputMessage="1" showErrorMessage="1" promptTitle="H&amp;S expenditures" prompt="Enter Q1 expenditures from current year CCQ grant." sqref="D39" xr:uid="{00000000-0002-0000-0400-00009E000000}"/>
    <dataValidation allowBlank="1" showInputMessage="1" showErrorMessage="1" promptTitle="H&amp;S expenditures" prompt="Enter Q2 expenditures from current year CCQ grant." sqref="D40" xr:uid="{00000000-0002-0000-0400-00009F000000}"/>
    <dataValidation allowBlank="1" showInputMessage="1" showErrorMessage="1" promptTitle="H&amp;S expenditures" prompt="Enter Q3 expenditures from current year CCQ grant." sqref="D41" xr:uid="{00000000-0002-0000-0400-0000A0000000}"/>
    <dataValidation allowBlank="1" showInputMessage="1" showErrorMessage="1" promptTitle="H&amp;S expenditures" prompt="Enter Q4 expenditures from current year CCQ grant." sqref="D42" xr:uid="{00000000-0002-0000-0400-0000A1000000}"/>
    <dataValidation allowBlank="1" showInputMessage="1" showErrorMessage="1" promptTitle="H&amp;S expenditures" prompt="Enter Q1 expenditures from current year CCM grant." sqref="E39" xr:uid="{00000000-0002-0000-0400-0000A2000000}"/>
    <dataValidation allowBlank="1" showInputMessage="1" showErrorMessage="1" promptTitle="H&amp;S expenditures" prompt="Enter Q2 expenditures from current year CCM grant." sqref="E40" xr:uid="{00000000-0002-0000-0400-0000A3000000}"/>
    <dataValidation allowBlank="1" showInputMessage="1" showErrorMessage="1" promptTitle="H&amp;S expenditures" prompt="Enter Q3 expenditures from current year CCM grant." sqref="E41" xr:uid="{00000000-0002-0000-0400-0000A4000000}"/>
    <dataValidation allowBlank="1" showInputMessage="1" showErrorMessage="1" promptTitle="H&amp;S expenditures" prompt="Enter Q4 expenditures from current year CCM grant." sqref="E42" xr:uid="{00000000-0002-0000-0400-0000A5000000}"/>
    <dataValidation allowBlank="1" showInputMessage="1" showErrorMessage="1" promptTitle="E&amp;A expenditures" prompt="Enter Q2 expenditures from prior year CCQ grant." sqref="B48" xr:uid="{00000000-0002-0000-0400-0000A6000000}"/>
    <dataValidation allowBlank="1" showInputMessage="1" showErrorMessage="1" promptTitle="E&amp;A expenditures" prompt="Enter Q3 expenditures from prior year CCQ grant." sqref="B49" xr:uid="{00000000-0002-0000-0400-0000A7000000}"/>
    <dataValidation allowBlank="1" showInputMessage="1" showErrorMessage="1" promptTitle="E&amp;A expenditures" prompt="Enter Q4 expenditures from prior year CCQ grant." sqref="B50 E50" xr:uid="{00000000-0002-0000-0400-0000A8000000}"/>
    <dataValidation allowBlank="1" showInputMessage="1" showErrorMessage="1" promptTitle="E&amp;A expenditures" prompt="Enter Q1 expenditures from prior year CCM grant." sqref="C47" xr:uid="{00000000-0002-0000-0400-0000A9000000}"/>
    <dataValidation allowBlank="1" showInputMessage="1" showErrorMessage="1" promptTitle="E&amp;A expenditures" prompt="Enter Q2 expenditures from prior year CCM grant." sqref="C48" xr:uid="{00000000-0002-0000-0400-0000AA000000}"/>
    <dataValidation allowBlank="1" showInputMessage="1" showErrorMessage="1" promptTitle="E&amp;A expenditures" prompt="Enter Q3 expenditures from prior year CCM grant." sqref="C49" xr:uid="{00000000-0002-0000-0400-0000AB000000}"/>
    <dataValidation allowBlank="1" showInputMessage="1" showErrorMessage="1" promptTitle="E&amp;A expenditures" prompt="Enter Q4 expenditures from prior year CCM grant." sqref="C50" xr:uid="{00000000-0002-0000-0400-0000AC000000}"/>
    <dataValidation allowBlank="1" showInputMessage="1" showErrorMessage="1" promptTitle="E&amp;A expenditures" prompt="Enter Q1 expenditures from current year CCQ grant." sqref="D47" xr:uid="{00000000-0002-0000-0400-0000AD000000}"/>
    <dataValidation allowBlank="1" showInputMessage="1" showErrorMessage="1" promptTitle="E&amp;A expenditures" prompt="Enter Q2 expenditures from current year CCQ grant." sqref="D48" xr:uid="{00000000-0002-0000-0400-0000AE000000}"/>
    <dataValidation allowBlank="1" showInputMessage="1" showErrorMessage="1" promptTitle="E&amp;A expenditures" prompt="Enter Q3 expenditures from current year CCQ grant." sqref="D49" xr:uid="{00000000-0002-0000-0400-0000AF000000}"/>
  </dataValidations>
  <pageMargins left="0.25" right="0.25" top="0.56547619047619002" bottom="0.37604166666666672" header="0.30000000000000004" footer="0.30000000000000004"/>
  <pageSetup fitToWidth="0" fitToHeight="0" orientation="landscape" r:id="rId1"/>
  <headerFooter>
    <oddHeader>&amp;C&amp;"-,Bold"&amp;14Child Care Quality Expenditure  Activity Report</oddHeader>
    <oddFooter>&amp;C&amp;9Submit completed plan or quarterly report to bcm@twc.texas.gov   -   Submit questions about content of the report to childcare.programassistance@twc.texas.gov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valuation Assessment Options" prompt="Select from the menu of options" xr:uid="{00000000-0002-0000-0400-0000B0000000}">
          <x14:formula1>
            <xm:f>'Drop-Down_Pick_Lists'!$G$3:$G$8</xm:f>
          </x14:formula1>
          <xm:sqref>H47:H50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XFC48"/>
  <sheetViews>
    <sheetView workbookViewId="0">
      <selection activeCell="A2" sqref="A2"/>
    </sheetView>
  </sheetViews>
  <sheetFormatPr defaultRowHeight="15" zeroHeight="1" x14ac:dyDescent="0.25"/>
  <cols>
    <col min="1" max="1" width="20.7109375" customWidth="1"/>
    <col min="2" max="2" width="104" customWidth="1"/>
    <col min="3" max="3" width="13.85546875" customWidth="1"/>
    <col min="4" max="4" width="12.85546875" customWidth="1"/>
    <col min="5" max="5" width="73" style="61" customWidth="1"/>
    <col min="6" max="16383" width="0" hidden="1" customWidth="1"/>
    <col min="16384" max="16384" width="8.42578125" hidden="1" customWidth="1"/>
  </cols>
  <sheetData>
    <row r="1" spans="1:13" s="235" customFormat="1" ht="27.6" customHeight="1" x14ac:dyDescent="0.3">
      <c r="A1" s="357" t="str">
        <f>Instructions!$B$9</f>
        <v>Board (Select on Instructions tab)</v>
      </c>
      <c r="B1" s="45"/>
      <c r="C1" s="45"/>
      <c r="D1" s="45"/>
      <c r="E1" s="45"/>
    </row>
    <row r="2" spans="1:13" s="235" customFormat="1" ht="23.25" x14ac:dyDescent="0.25">
      <c r="A2" s="46" t="str">
        <f>CONCATENATE("FFY ", Instructions!$B$10, " Quarterly Narrative")</f>
        <v>FFY 2023 Quarterly Narrative</v>
      </c>
      <c r="B2" s="46"/>
      <c r="C2" s="46"/>
      <c r="D2" s="46"/>
      <c r="E2" s="46"/>
    </row>
    <row r="3" spans="1:13" s="236" customFormat="1" ht="24.6" customHeight="1" x14ac:dyDescent="0.25">
      <c r="A3" s="372" t="str">
        <f>(CONCATENATE("1st Quarter (Oct ",Instructions!$B$24," - Dec ",Instructions!$B$10,")"))</f>
        <v>1st Quarter (Oct 2022 - Dec 2023)</v>
      </c>
      <c r="B3" s="372"/>
      <c r="C3" s="372"/>
      <c r="D3" s="372"/>
      <c r="E3" s="372"/>
    </row>
    <row r="4" spans="1:13" s="235" customFormat="1" ht="77.25" x14ac:dyDescent="0.25">
      <c r="A4" s="237" t="s">
        <v>179</v>
      </c>
      <c r="B4" s="238" t="s">
        <v>180</v>
      </c>
      <c r="C4" s="238" t="s">
        <v>181</v>
      </c>
      <c r="D4" s="111" t="s">
        <v>182</v>
      </c>
      <c r="E4" s="111" t="s">
        <v>183</v>
      </c>
    </row>
    <row r="5" spans="1:13" s="242" customFormat="1" ht="15.75" x14ac:dyDescent="0.25">
      <c r="A5" s="239"/>
      <c r="B5" s="240"/>
      <c r="C5" s="240"/>
      <c r="D5" s="241"/>
      <c r="E5" s="240"/>
    </row>
    <row r="6" spans="1:13" s="242" customFormat="1" ht="15.75" x14ac:dyDescent="0.25">
      <c r="A6" s="239"/>
      <c r="B6" s="240"/>
      <c r="C6" s="240"/>
      <c r="D6" s="241"/>
      <c r="E6" s="240"/>
    </row>
    <row r="7" spans="1:13" s="242" customFormat="1" ht="15.75" x14ac:dyDescent="0.25">
      <c r="A7" s="239"/>
      <c r="B7" s="240"/>
      <c r="C7" s="240"/>
      <c r="D7" s="241"/>
      <c r="E7" s="240"/>
    </row>
    <row r="8" spans="1:13" s="242" customFormat="1" ht="15.75" x14ac:dyDescent="0.25">
      <c r="A8" s="239"/>
      <c r="B8" s="240"/>
      <c r="C8" s="240"/>
      <c r="D8" s="241"/>
      <c r="E8" s="240"/>
    </row>
    <row r="9" spans="1:13" s="242" customFormat="1" ht="15.75" x14ac:dyDescent="0.25">
      <c r="A9" s="239"/>
      <c r="B9" s="240"/>
      <c r="C9" s="240"/>
      <c r="D9" s="241"/>
      <c r="E9" s="240"/>
    </row>
    <row r="10" spans="1:13" s="242" customFormat="1" ht="15.75" x14ac:dyDescent="0.25">
      <c r="A10" s="239"/>
      <c r="B10" s="240"/>
      <c r="C10" s="240"/>
      <c r="D10" s="241"/>
      <c r="E10" s="240"/>
    </row>
    <row r="11" spans="1:13" s="242" customFormat="1" ht="15.75" x14ac:dyDescent="0.25">
      <c r="A11" s="239"/>
      <c r="B11" s="240"/>
      <c r="C11" s="240"/>
      <c r="D11" s="241"/>
      <c r="E11" s="240"/>
    </row>
    <row r="12" spans="1:13" s="158" customFormat="1" ht="23.65" customHeight="1" x14ac:dyDescent="0.25">
      <c r="A12" s="243"/>
      <c r="B12" s="243"/>
      <c r="C12" s="243"/>
      <c r="D12" s="243"/>
      <c r="E12" s="243"/>
      <c r="F12" s="244"/>
      <c r="G12" s="245"/>
      <c r="H12" s="246"/>
      <c r="I12" s="246"/>
      <c r="J12" s="246"/>
      <c r="K12" s="246"/>
      <c r="L12" s="246"/>
      <c r="M12" s="246"/>
    </row>
    <row r="13" spans="1:13" s="236" customFormat="1" ht="24.6" customHeight="1" x14ac:dyDescent="0.25">
      <c r="A13" s="373" t="str">
        <f>(CONCATENATE("2nd Quarter (Jan ",Instructions!$B$10," - Mar ",Instructions!$B$10,")"))</f>
        <v>2nd Quarter (Jan 2023 - Mar 2023)</v>
      </c>
      <c r="B13" s="373"/>
      <c r="C13" s="373"/>
      <c r="D13" s="373"/>
      <c r="E13" s="373"/>
    </row>
    <row r="14" spans="1:13" s="235" customFormat="1" ht="77.25" x14ac:dyDescent="0.25">
      <c r="A14" s="237" t="s">
        <v>179</v>
      </c>
      <c r="B14" s="238" t="s">
        <v>180</v>
      </c>
      <c r="C14" s="238" t="s">
        <v>181</v>
      </c>
      <c r="D14" s="111" t="s">
        <v>182</v>
      </c>
      <c r="E14" s="111" t="s">
        <v>183</v>
      </c>
    </row>
    <row r="15" spans="1:13" s="242" customFormat="1" ht="15.75" x14ac:dyDescent="0.25">
      <c r="A15" s="239"/>
      <c r="B15" s="240"/>
      <c r="C15" s="240"/>
      <c r="D15" s="241"/>
      <c r="E15" s="240"/>
    </row>
    <row r="16" spans="1:13" s="242" customFormat="1" ht="15.75" x14ac:dyDescent="0.25">
      <c r="A16" s="239"/>
      <c r="B16" s="240"/>
      <c r="C16" s="240"/>
      <c r="D16" s="241"/>
      <c r="E16" s="240"/>
    </row>
    <row r="17" spans="1:13" s="242" customFormat="1" ht="15.75" x14ac:dyDescent="0.25">
      <c r="A17" s="239"/>
      <c r="B17" s="240"/>
      <c r="C17" s="240"/>
      <c r="D17" s="241"/>
      <c r="E17" s="240"/>
    </row>
    <row r="18" spans="1:13" s="242" customFormat="1" ht="15.75" x14ac:dyDescent="0.25">
      <c r="A18" s="239"/>
      <c r="B18" s="240"/>
      <c r="C18" s="240"/>
      <c r="D18" s="241"/>
      <c r="E18" s="240"/>
    </row>
    <row r="19" spans="1:13" s="242" customFormat="1" ht="15.75" x14ac:dyDescent="0.25">
      <c r="A19" s="239"/>
      <c r="B19" s="240"/>
      <c r="C19" s="240"/>
      <c r="D19" s="241"/>
      <c r="E19" s="240"/>
    </row>
    <row r="20" spans="1:13" s="242" customFormat="1" ht="15.75" x14ac:dyDescent="0.25">
      <c r="A20" s="239"/>
      <c r="B20" s="240"/>
      <c r="C20" s="240"/>
      <c r="D20" s="241"/>
      <c r="E20" s="240"/>
    </row>
    <row r="21" spans="1:13" s="242" customFormat="1" ht="15.75" x14ac:dyDescent="0.25">
      <c r="A21" s="239"/>
      <c r="B21" s="240"/>
      <c r="C21" s="240"/>
      <c r="D21" s="241"/>
      <c r="E21" s="240"/>
    </row>
    <row r="22" spans="1:13" s="158" customFormat="1" ht="29.1" customHeight="1" x14ac:dyDescent="0.25">
      <c r="A22" s="243"/>
      <c r="B22" s="243"/>
      <c r="C22" s="243"/>
      <c r="D22" s="243"/>
      <c r="E22" s="243"/>
      <c r="F22" s="244"/>
      <c r="G22" s="245"/>
      <c r="H22" s="246"/>
      <c r="I22" s="246"/>
      <c r="J22" s="246"/>
      <c r="K22" s="246"/>
      <c r="L22" s="246"/>
      <c r="M22" s="246"/>
    </row>
    <row r="23" spans="1:13" s="236" customFormat="1" ht="24.6" customHeight="1" x14ac:dyDescent="0.25">
      <c r="A23" s="373" t="str">
        <f>(CONCATENATE("3rd Quarter (Apr ",Instructions!$B$10," - Jun ",Instructions!$B$10,")"))</f>
        <v>3rd Quarter (Apr 2023 - Jun 2023)</v>
      </c>
      <c r="B23" s="373"/>
      <c r="C23" s="373"/>
      <c r="D23" s="373"/>
      <c r="E23" s="373"/>
    </row>
    <row r="24" spans="1:13" s="235" customFormat="1" ht="77.25" x14ac:dyDescent="0.25">
      <c r="A24" s="237" t="s">
        <v>179</v>
      </c>
      <c r="B24" s="238" t="s">
        <v>180</v>
      </c>
      <c r="C24" s="238" t="s">
        <v>181</v>
      </c>
      <c r="D24" s="111" t="s">
        <v>182</v>
      </c>
      <c r="E24" s="111" t="s">
        <v>183</v>
      </c>
    </row>
    <row r="25" spans="1:13" s="242" customFormat="1" ht="15.75" x14ac:dyDescent="0.25">
      <c r="A25" s="239"/>
      <c r="B25" s="240"/>
      <c r="C25" s="240"/>
      <c r="D25" s="241"/>
      <c r="E25" s="240"/>
    </row>
    <row r="26" spans="1:13" s="242" customFormat="1" ht="15.75" x14ac:dyDescent="0.25">
      <c r="A26" s="239"/>
      <c r="B26" s="240"/>
      <c r="C26" s="240"/>
      <c r="D26" s="241"/>
      <c r="E26" s="240"/>
    </row>
    <row r="27" spans="1:13" s="242" customFormat="1" ht="15.75" x14ac:dyDescent="0.25">
      <c r="A27" s="239"/>
      <c r="B27" s="240"/>
      <c r="C27" s="240"/>
      <c r="D27" s="241"/>
      <c r="E27" s="240"/>
    </row>
    <row r="28" spans="1:13" s="242" customFormat="1" ht="15.75" x14ac:dyDescent="0.25">
      <c r="A28" s="239"/>
      <c r="B28" s="240"/>
      <c r="C28" s="240"/>
      <c r="D28" s="241"/>
      <c r="E28" s="240"/>
    </row>
    <row r="29" spans="1:13" s="242" customFormat="1" ht="15.75" x14ac:dyDescent="0.25">
      <c r="A29" s="239"/>
      <c r="B29" s="240"/>
      <c r="C29" s="240"/>
      <c r="D29" s="241"/>
      <c r="E29" s="240"/>
    </row>
    <row r="30" spans="1:13" s="242" customFormat="1" ht="15.75" x14ac:dyDescent="0.25">
      <c r="A30" s="239"/>
      <c r="B30" s="240"/>
      <c r="C30" s="240"/>
      <c r="D30" s="241"/>
      <c r="E30" s="240"/>
    </row>
    <row r="31" spans="1:13" s="242" customFormat="1" ht="15.75" x14ac:dyDescent="0.25">
      <c r="A31" s="239"/>
      <c r="B31" s="240"/>
      <c r="C31" s="240"/>
      <c r="D31" s="241"/>
      <c r="E31" s="240"/>
    </row>
    <row r="32" spans="1:13" s="158" customFormat="1" ht="24.6" customHeight="1" x14ac:dyDescent="0.25">
      <c r="A32" s="243"/>
      <c r="B32" s="243"/>
      <c r="C32" s="243"/>
      <c r="D32" s="243"/>
      <c r="E32" s="243"/>
      <c r="F32" s="244"/>
      <c r="G32" s="245"/>
      <c r="H32" s="246"/>
      <c r="I32" s="246"/>
      <c r="J32" s="246"/>
      <c r="K32" s="246"/>
      <c r="L32" s="246"/>
      <c r="M32" s="246"/>
    </row>
    <row r="33" spans="1:5" s="236" customFormat="1" ht="24.6" customHeight="1" x14ac:dyDescent="0.25">
      <c r="A33" s="373" t="str">
        <f>(CONCATENATE("4th Quarter (Jul ",Instructions!$B$10," - Sep ",Instructions!$B$10,")"))</f>
        <v>4th Quarter (Jul 2023 - Sep 2023)</v>
      </c>
      <c r="B33" s="373"/>
      <c r="C33" s="373"/>
      <c r="D33" s="373"/>
      <c r="E33" s="373"/>
    </row>
    <row r="34" spans="1:5" s="235" customFormat="1" ht="77.25" x14ac:dyDescent="0.25">
      <c r="A34" s="237" t="s">
        <v>179</v>
      </c>
      <c r="B34" s="238" t="s">
        <v>180</v>
      </c>
      <c r="C34" s="238" t="s">
        <v>181</v>
      </c>
      <c r="D34" s="111" t="s">
        <v>182</v>
      </c>
      <c r="E34" s="111" t="s">
        <v>183</v>
      </c>
    </row>
    <row r="35" spans="1:5" s="242" customFormat="1" ht="15.75" x14ac:dyDescent="0.25">
      <c r="A35" s="239"/>
      <c r="B35" s="240"/>
      <c r="C35" s="240"/>
      <c r="D35" s="241"/>
      <c r="E35" s="240"/>
    </row>
    <row r="36" spans="1:5" s="242" customFormat="1" ht="15.75" x14ac:dyDescent="0.25">
      <c r="A36" s="239"/>
      <c r="B36" s="240"/>
      <c r="C36" s="240"/>
      <c r="D36" s="241"/>
      <c r="E36" s="240"/>
    </row>
    <row r="37" spans="1:5" s="242" customFormat="1" ht="15.75" x14ac:dyDescent="0.25">
      <c r="A37" s="239"/>
      <c r="B37" s="240"/>
      <c r="C37" s="240"/>
      <c r="D37" s="241"/>
      <c r="E37" s="240"/>
    </row>
    <row r="38" spans="1:5" s="242" customFormat="1" ht="15.75" x14ac:dyDescent="0.25">
      <c r="A38" s="239"/>
      <c r="B38" s="240"/>
      <c r="C38" s="240"/>
      <c r="D38" s="241"/>
      <c r="E38" s="240"/>
    </row>
    <row r="39" spans="1:5" s="242" customFormat="1" ht="15.75" x14ac:dyDescent="0.25">
      <c r="A39" s="239"/>
      <c r="B39" s="240"/>
      <c r="C39" s="240"/>
      <c r="D39" s="241"/>
      <c r="E39" s="240"/>
    </row>
    <row r="40" spans="1:5" s="242" customFormat="1" ht="15.75" x14ac:dyDescent="0.25">
      <c r="A40" s="239"/>
      <c r="B40" s="240"/>
      <c r="C40" s="240"/>
      <c r="D40" s="241"/>
      <c r="E40" s="240"/>
    </row>
    <row r="41" spans="1:5" s="242" customFormat="1" ht="15.75" x14ac:dyDescent="0.25">
      <c r="A41" s="239"/>
      <c r="B41" s="240"/>
      <c r="C41" s="240"/>
      <c r="D41" s="241"/>
      <c r="E41" s="240"/>
    </row>
    <row r="42" spans="1:5" x14ac:dyDescent="0.25">
      <c r="E42"/>
    </row>
    <row r="43" spans="1:5" hidden="1" x14ac:dyDescent="0.25">
      <c r="E43"/>
    </row>
    <row r="44" spans="1:5" hidden="1" x14ac:dyDescent="0.25">
      <c r="E44"/>
    </row>
    <row r="45" spans="1:5" x14ac:dyDescent="0.25"/>
    <row r="46" spans="1:5" x14ac:dyDescent="0.25"/>
    <row r="47" spans="1:5" x14ac:dyDescent="0.25"/>
    <row r="48" spans="1:5" x14ac:dyDescent="0.25"/>
  </sheetData>
  <mergeCells count="4">
    <mergeCell ref="A3:E3"/>
    <mergeCell ref="A13:E13"/>
    <mergeCell ref="A23:E23"/>
    <mergeCell ref="A33:E33"/>
  </mergeCells>
  <dataValidations count="4">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B5:B11 B15:B21 B25:B31 B35:B41" xr:uid="{00000000-0002-0000-0500-000000000000}"/>
    <dataValidation allowBlank="1" showInputMessage="1" showErrorMessage="1" prompt="Enter the number and type of new, unduplicated participants served during the quarter._x000a__x000a_Participants might be programs or individuals (such as teachers or children)._x000a_" sqref="D5:D11 D15:D21 D25:D31 D35:D41" xr:uid="{00000000-0002-0000-0500-000001000000}"/>
    <dataValidation allowBlank="1" showInputMessage="1" showErrorMessage="1" promptTitle="Describe the measurable outcomes" prompt="Use numbers to indicate results._x000a__x000a_NOTE: Some outcomes may not be available within the quarter an activity is completed. The Board may denote results are TBD and update in a later report._x000a__x000a_If updating data for a previous quarter, include date added." sqref="E5:E11 E15:E21 E25:E31 E35:E41" xr:uid="{00000000-0002-0000-0500-000002000000}"/>
    <dataValidation allowBlank="1" showInputMessage="1" showErrorMessage="1" promptTitle="Activity Category" sqref="A42" xr:uid="{00000000-0002-0000-0500-000003000000}"/>
  </dataValidations>
  <pageMargins left="0.25" right="1.0416666666666703E-2" top="0.63888888888888928" bottom="0.75" header="0.30000000000000004" footer="0.30000000000000004"/>
  <pageSetup paperSize="0" fitToWidth="0" fitToHeight="0" orientation="landscape" horizontalDpi="0" verticalDpi="0" copies="0"/>
  <headerFooter>
    <oddHeader>&amp;C&amp;"-,Bold"&amp;14Child Care Quality Expenditure  Activity Report</oddHeader>
    <oddFooter>&amp;C&amp;10Submit completed plan or quarterly report to bcm@twc.texas.gov
Submit questions about content of the report to childcare.programassistance@twc.texas.gov
Page &amp;P of &amp;N</oddFooter>
  </headerFooter>
  <extLst>
    <ext xmlns:x14="http://schemas.microsoft.com/office/spreadsheetml/2009/9/main" uri="{CCE6A557-97BC-4b89-ADB6-D9C93CAAB3DF}">
      <x14:dataValidations xmlns:xm="http://schemas.microsoft.com/office/excel/2006/main" count="3">
        <x14:dataValidation type="list" showInputMessage="1" showErrorMessage="1" promptTitle="Project Status" prompt="select the current project status" xr:uid="{00000000-0002-0000-0500-000004000000}">
          <x14:formula1>
            <xm:f>'Drop-Down_Pick_Lists'!$E$3:$E$7</xm:f>
          </x14:formula1>
          <xm:sqref>C5:C11 C15:C21 C25:C31 C35:C41</xm:sqref>
        </x14:dataValidation>
        <x14:dataValidation type="list" allowBlank="1" showInputMessage="1" showErrorMessage="1" promptTitle="Activity Category" prompt="Select from drop-down" xr:uid="{00000000-0002-0000-0500-000005000000}">
          <x14:formula1>
            <xm:f>'Drop-Down_Pick_Lists'!$I$3:$I$9</xm:f>
          </x14:formula1>
          <xm:sqref>A5 A15 A25 A35</xm:sqref>
        </x14:dataValidation>
        <x14:dataValidation type="list" allowBlank="1" showInputMessage="1" showErrorMessage="1" promptTitle="Activity Category" prompt="Select from drop-down" xr:uid="{00000000-0002-0000-0500-000006000000}">
          <x14:formula1>
            <xm:f>'Drop-Down_Pick_Lists'!$I$2:$I$9</xm:f>
          </x14:formula1>
          <xm:sqref>A6:A11 A16:A21 A26:A31 A36:A41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workbookViewId="0"/>
  </sheetViews>
  <sheetFormatPr defaultColWidth="8.42578125" defaultRowHeight="15" x14ac:dyDescent="0.25"/>
  <cols>
    <col min="1" max="1" width="11" customWidth="1"/>
    <col min="2" max="20" width="12.140625" customWidth="1"/>
    <col min="21" max="21" width="8.42578125" customWidth="1"/>
  </cols>
  <sheetData>
    <row r="1" spans="1:15" ht="18.75" x14ac:dyDescent="0.25">
      <c r="A1" s="247" t="s">
        <v>184</v>
      </c>
      <c r="B1" s="247"/>
      <c r="C1" s="247"/>
      <c r="D1" s="247"/>
    </row>
    <row r="2" spans="1:15" x14ac:dyDescent="0.25">
      <c r="A2" t="s">
        <v>185</v>
      </c>
    </row>
    <row r="3" spans="1:15" ht="15.75" thickBot="1" x14ac:dyDescent="0.3"/>
    <row r="4" spans="1:15" x14ac:dyDescent="0.25">
      <c r="A4" s="248" t="s">
        <v>186</v>
      </c>
      <c r="B4" s="249"/>
      <c r="C4" s="250"/>
    </row>
    <row r="5" spans="1:15" ht="15.75" thickBot="1" x14ac:dyDescent="0.3">
      <c r="A5" s="251" t="str">
        <f>Instructions!$B$9</f>
        <v>Board (Select on Instructions tab)</v>
      </c>
      <c r="B5" s="252"/>
      <c r="C5" s="253"/>
    </row>
    <row r="6" spans="1:15" ht="15.75" thickBot="1" x14ac:dyDescent="0.3">
      <c r="A6" s="254"/>
    </row>
    <row r="7" spans="1:15" x14ac:dyDescent="0.25">
      <c r="A7" s="255" t="s">
        <v>187</v>
      </c>
      <c r="B7" s="256"/>
      <c r="C7" s="256"/>
      <c r="D7" s="256"/>
      <c r="E7" s="256"/>
      <c r="F7" s="256"/>
      <c r="G7" s="256"/>
      <c r="H7" s="256"/>
      <c r="I7" s="256"/>
      <c r="J7" s="256"/>
      <c r="K7" s="256"/>
      <c r="L7" s="256"/>
      <c r="M7" s="256"/>
      <c r="N7" s="257"/>
      <c r="O7" s="254"/>
    </row>
    <row r="8" spans="1:15" s="261" customFormat="1" x14ac:dyDescent="0.25">
      <c r="A8" s="258" t="s">
        <v>188</v>
      </c>
      <c r="B8" s="259" t="s">
        <v>189</v>
      </c>
      <c r="C8" s="259" t="s">
        <v>190</v>
      </c>
      <c r="D8" s="259" t="s">
        <v>191</v>
      </c>
      <c r="E8" s="259" t="s">
        <v>192</v>
      </c>
      <c r="F8" s="259" t="s">
        <v>193</v>
      </c>
      <c r="G8" s="259" t="s">
        <v>194</v>
      </c>
      <c r="H8" s="259" t="s">
        <v>195</v>
      </c>
      <c r="I8" s="259" t="s">
        <v>196</v>
      </c>
      <c r="J8" s="259" t="s">
        <v>197</v>
      </c>
      <c r="K8" s="259" t="s">
        <v>198</v>
      </c>
      <c r="L8" s="259" t="s">
        <v>199</v>
      </c>
      <c r="M8" s="259" t="s">
        <v>200</v>
      </c>
      <c r="N8" s="260" t="s">
        <v>201</v>
      </c>
    </row>
    <row r="9" spans="1:15" ht="15.75" thickBot="1" x14ac:dyDescent="0.3">
      <c r="A9" s="262">
        <f>'YTD Summary'!$F$5</f>
        <v>0</v>
      </c>
      <c r="B9" s="263" t="e">
        <f>'YTD Summary'!$G$5</f>
        <v>#DIV/0!</v>
      </c>
      <c r="C9" s="264">
        <f>'YTD Summary'!F6</f>
        <v>0</v>
      </c>
      <c r="D9" s="265" t="e">
        <f>'YTD Summary'!G6</f>
        <v>#DIV/0!</v>
      </c>
      <c r="E9" s="264">
        <f>'YTD Summary'!F7</f>
        <v>0</v>
      </c>
      <c r="F9" s="265" t="e">
        <f>'YTD Summary'!G7</f>
        <v>#DIV/0!</v>
      </c>
      <c r="G9" s="264">
        <f>'YTD Summary'!F8</f>
        <v>0</v>
      </c>
      <c r="H9" s="265" t="e">
        <f>'YTD Summary'!G8</f>
        <v>#DIV/0!</v>
      </c>
      <c r="I9" s="264">
        <f>'YTD Summary'!F9</f>
        <v>0</v>
      </c>
      <c r="J9" s="265" t="e">
        <f>'YTD Summary'!G9</f>
        <v>#DIV/0!</v>
      </c>
      <c r="K9" s="264">
        <f>'YTD Summary'!F10</f>
        <v>0</v>
      </c>
      <c r="L9" s="265" t="e">
        <f>'YTD Summary'!G10</f>
        <v>#DIV/0!</v>
      </c>
      <c r="M9" s="264">
        <f>'YTD Summary'!F11</f>
        <v>0</v>
      </c>
      <c r="N9" s="266" t="e">
        <f>'YTD Summary'!G11</f>
        <v>#DIV/0!</v>
      </c>
    </row>
    <row r="10" spans="1:15" ht="15.75" thickBot="1" x14ac:dyDescent="0.3"/>
    <row r="11" spans="1:15" x14ac:dyDescent="0.25">
      <c r="A11" s="267" t="s">
        <v>202</v>
      </c>
      <c r="B11" s="268"/>
      <c r="C11" s="268"/>
      <c r="D11" s="268"/>
      <c r="E11" s="268"/>
      <c r="F11" s="268"/>
      <c r="G11" s="268"/>
      <c r="H11" s="269"/>
      <c r="I11" s="254"/>
    </row>
    <row r="12" spans="1:15" s="273" customFormat="1" ht="16.149999999999999" customHeight="1" x14ac:dyDescent="0.25">
      <c r="A12" s="270" t="s">
        <v>203</v>
      </c>
      <c r="B12" s="271" t="s">
        <v>204</v>
      </c>
      <c r="C12" s="271" t="s">
        <v>205</v>
      </c>
      <c r="D12" s="271" t="s">
        <v>206</v>
      </c>
      <c r="E12" s="271" t="s">
        <v>207</v>
      </c>
      <c r="F12" s="271" t="s">
        <v>208</v>
      </c>
      <c r="G12" s="271"/>
      <c r="H12" s="272" t="s">
        <v>209</v>
      </c>
    </row>
    <row r="13" spans="1:15" ht="15.75" thickBot="1" x14ac:dyDescent="0.3">
      <c r="A13" s="274">
        <f>'YTD Summary'!$B$20</f>
        <v>0</v>
      </c>
      <c r="B13" s="275">
        <f>'YTD Summary'!C20</f>
        <v>0</v>
      </c>
      <c r="C13" s="275">
        <f>'YTD Summary'!D20</f>
        <v>0</v>
      </c>
      <c r="D13" s="275">
        <f>'YTD Summary'!E20</f>
        <v>0</v>
      </c>
      <c r="E13" s="275">
        <f>'YTD Summary'!F20</f>
        <v>0</v>
      </c>
      <c r="F13" s="275">
        <f>'Annual Expenditure Plan'!$B$53</f>
        <v>0</v>
      </c>
      <c r="G13" s="276"/>
      <c r="H13" s="277" t="e">
        <f>E13/F13</f>
        <v>#DIV/0!</v>
      </c>
    </row>
    <row r="14" spans="1:15" ht="15.75" thickBot="1" x14ac:dyDescent="0.3"/>
    <row r="15" spans="1:15" s="261" customFormat="1" x14ac:dyDescent="0.25">
      <c r="A15" s="267" t="s">
        <v>210</v>
      </c>
      <c r="B15" s="278"/>
      <c r="C15" s="278"/>
      <c r="D15" s="279"/>
      <c r="E15"/>
      <c r="F15"/>
      <c r="G15"/>
      <c r="H15"/>
      <c r="I15"/>
    </row>
    <row r="16" spans="1:15" x14ac:dyDescent="0.25">
      <c r="A16" s="280" t="s">
        <v>211</v>
      </c>
      <c r="B16" s="281" t="s">
        <v>212</v>
      </c>
      <c r="C16" s="281" t="s">
        <v>213</v>
      </c>
      <c r="D16" s="282" t="s">
        <v>214</v>
      </c>
    </row>
    <row r="17" spans="1:18" ht="15.75" thickBot="1" x14ac:dyDescent="0.3">
      <c r="A17" s="283">
        <f>'Quarterly Data'!$I$32</f>
        <v>0</v>
      </c>
      <c r="B17" s="284">
        <f>'Quarterly Data'!$J$32</f>
        <v>0</v>
      </c>
      <c r="C17" s="284">
        <f>'Quarterly Data'!$K$32</f>
        <v>0</v>
      </c>
      <c r="D17" s="285">
        <f>'Quarterly Data'!$L$32</f>
        <v>0</v>
      </c>
    </row>
    <row r="18" spans="1:18" ht="15.75" thickBot="1" x14ac:dyDescent="0.3"/>
    <row r="19" spans="1:18" x14ac:dyDescent="0.25">
      <c r="A19" s="267" t="s">
        <v>215</v>
      </c>
      <c r="B19" s="278"/>
      <c r="C19" s="278"/>
      <c r="D19" s="279"/>
    </row>
    <row r="20" spans="1:18" x14ac:dyDescent="0.25">
      <c r="A20" s="280" t="s">
        <v>216</v>
      </c>
      <c r="B20" s="281" t="s">
        <v>217</v>
      </c>
      <c r="C20" s="281" t="s">
        <v>218</v>
      </c>
      <c r="D20" s="282" t="s">
        <v>219</v>
      </c>
    </row>
    <row r="21" spans="1:18" ht="15.75" thickBot="1" x14ac:dyDescent="0.3">
      <c r="A21" s="286">
        <f>'Quarterly Data'!$I$33</f>
        <v>0</v>
      </c>
      <c r="B21" s="287">
        <f>'Quarterly Data'!$J$33</f>
        <v>0</v>
      </c>
      <c r="C21" s="287">
        <f>'Quarterly Data'!$K$33</f>
        <v>0</v>
      </c>
      <c r="D21" s="288">
        <f>'Quarterly Data'!$L$33</f>
        <v>0</v>
      </c>
    </row>
    <row r="23" spans="1:18" ht="15.75" thickBot="1" x14ac:dyDescent="0.3"/>
    <row r="24" spans="1:18" ht="23.65" customHeight="1" x14ac:dyDescent="0.25">
      <c r="A24" s="374" t="s">
        <v>220</v>
      </c>
      <c r="B24" s="374"/>
      <c r="C24" s="375" t="s">
        <v>114</v>
      </c>
      <c r="D24" s="375"/>
      <c r="E24" s="375"/>
      <c r="F24" s="375"/>
      <c r="G24" s="375"/>
      <c r="H24" s="376" t="s">
        <v>221</v>
      </c>
      <c r="I24" s="376"/>
      <c r="J24" s="289" t="s">
        <v>71</v>
      </c>
      <c r="K24" s="377" t="s">
        <v>222</v>
      </c>
      <c r="L24" s="377"/>
      <c r="M24" s="378" t="s">
        <v>200</v>
      </c>
      <c r="N24" s="378"/>
      <c r="O24" s="378"/>
      <c r="P24" s="378"/>
      <c r="Q24" s="378"/>
      <c r="R24" s="378"/>
    </row>
    <row r="25" spans="1:18" ht="35.65" customHeight="1" x14ac:dyDescent="0.25">
      <c r="A25" s="290" t="s">
        <v>223</v>
      </c>
      <c r="B25" s="291" t="s">
        <v>224</v>
      </c>
      <c r="C25" s="292" t="s">
        <v>134</v>
      </c>
      <c r="D25" s="292" t="s">
        <v>225</v>
      </c>
      <c r="E25" s="292" t="s">
        <v>226</v>
      </c>
      <c r="F25" s="292" t="s">
        <v>227</v>
      </c>
      <c r="G25" s="292" t="s">
        <v>228</v>
      </c>
      <c r="H25" s="292" t="s">
        <v>229</v>
      </c>
      <c r="I25" s="292" t="s">
        <v>200</v>
      </c>
      <c r="J25" s="293" t="s">
        <v>230</v>
      </c>
      <c r="K25" s="292" t="s">
        <v>231</v>
      </c>
      <c r="L25" s="292" t="s">
        <v>232</v>
      </c>
      <c r="M25" s="293" t="s">
        <v>233</v>
      </c>
      <c r="N25" s="294" t="s">
        <v>234</v>
      </c>
      <c r="O25" s="294" t="s">
        <v>174</v>
      </c>
      <c r="P25" s="294" t="s">
        <v>175</v>
      </c>
      <c r="Q25" s="295" t="s">
        <v>235</v>
      </c>
      <c r="R25" s="295" t="s">
        <v>236</v>
      </c>
    </row>
    <row r="26" spans="1:18" ht="15.75" thickBot="1" x14ac:dyDescent="0.3">
      <c r="A26" s="296">
        <f>'Quarterly Data'!M6</f>
        <v>0</v>
      </c>
      <c r="B26" s="297">
        <f>'Quarterly Data'!M7</f>
        <v>0</v>
      </c>
      <c r="C26" s="297">
        <f>'Quarterly Data'!M14</f>
        <v>0</v>
      </c>
      <c r="D26" s="297">
        <f>'Quarterly Data'!M15</f>
        <v>0</v>
      </c>
      <c r="E26" s="297">
        <f>'Quarterly Data'!M16</f>
        <v>0</v>
      </c>
      <c r="F26" s="297">
        <f>'Quarterly Data'!M17</f>
        <v>0</v>
      </c>
      <c r="G26" s="297">
        <f>'Quarterly Data'!M26</f>
        <v>0</v>
      </c>
      <c r="H26" s="297">
        <f>'Quarterly Data'!M39</f>
        <v>0</v>
      </c>
      <c r="I26" s="297">
        <f>SUM('Quarterly Data'!M40, 'Quarterly Data'!M41:M42)</f>
        <v>0</v>
      </c>
      <c r="J26" s="297">
        <f>'Quarterly Data'!M51</f>
        <v>0</v>
      </c>
      <c r="K26" s="297">
        <f>'Quarterly Data'!M55</f>
        <v>0</v>
      </c>
      <c r="L26" s="297">
        <f>'Quarterly Data'!M56</f>
        <v>0</v>
      </c>
      <c r="M26" s="297">
        <f>'Quarterly Data'!M63</f>
        <v>0</v>
      </c>
      <c r="N26" s="297">
        <f>'Quarterly Data'!M64</f>
        <v>0</v>
      </c>
      <c r="O26" s="297">
        <f>'Quarterly Data'!M67</f>
        <v>0</v>
      </c>
      <c r="P26" s="297">
        <f>'Quarterly Data'!M68</f>
        <v>0</v>
      </c>
      <c r="Q26" s="297">
        <f>'Quarterly Data'!L69</f>
        <v>0</v>
      </c>
      <c r="R26" s="297">
        <f>'Quarterly Data'!M70</f>
        <v>0</v>
      </c>
    </row>
    <row r="27" spans="1:18" x14ac:dyDescent="0.25">
      <c r="R27" t="s">
        <v>237</v>
      </c>
    </row>
    <row r="29" spans="1:18" ht="15.75" x14ac:dyDescent="0.25">
      <c r="N29" s="126"/>
    </row>
    <row r="30" spans="1:18" ht="15.75" x14ac:dyDescent="0.25">
      <c r="N30" s="126"/>
    </row>
    <row r="31" spans="1:18" ht="15.75" x14ac:dyDescent="0.25">
      <c r="N31" s="126"/>
    </row>
  </sheetData>
  <mergeCells count="5">
    <mergeCell ref="A24:B24"/>
    <mergeCell ref="C24:G24"/>
    <mergeCell ref="H24:I24"/>
    <mergeCell ref="K24:L24"/>
    <mergeCell ref="M24:R24"/>
  </mergeCells>
  <pageMargins left="0.70000000000000007" right="0.70000000000000007" top="0.75" bottom="0.75" header="0.30000000000000004" footer="0.3000000000000000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K31"/>
  <sheetViews>
    <sheetView workbookViewId="0"/>
  </sheetViews>
  <sheetFormatPr defaultColWidth="8.42578125" defaultRowHeight="15" x14ac:dyDescent="0.25"/>
  <cols>
    <col min="1" max="1" width="8.42578125" customWidth="1"/>
    <col min="2" max="2" width="16.7109375" customWidth="1"/>
    <col min="3" max="3" width="42.140625" bestFit="1" customWidth="1"/>
    <col min="4" max="4" width="1.28515625" customWidth="1"/>
    <col min="5" max="5" width="22.140625" customWidth="1"/>
    <col min="6" max="6" width="1.28515625" customWidth="1"/>
    <col min="7" max="7" width="29.42578125" customWidth="1"/>
    <col min="8" max="8" width="1.28515625" customWidth="1"/>
    <col min="9" max="9" width="39.140625" customWidth="1"/>
    <col min="10" max="10" width="1.7109375" customWidth="1"/>
    <col min="11" max="11" width="27.42578125" bestFit="1" customWidth="1"/>
    <col min="12" max="12" width="8.42578125" customWidth="1"/>
  </cols>
  <sheetData>
    <row r="2" spans="1:11" ht="15.75" x14ac:dyDescent="0.25">
      <c r="A2" s="298" t="s">
        <v>238</v>
      </c>
      <c r="B2" s="298" t="s">
        <v>239</v>
      </c>
      <c r="C2" s="261" t="s">
        <v>240</v>
      </c>
      <c r="D2" s="261"/>
      <c r="E2" s="299" t="s">
        <v>181</v>
      </c>
      <c r="G2" s="261" t="s">
        <v>241</v>
      </c>
      <c r="I2" s="300" t="s">
        <v>242</v>
      </c>
      <c r="K2" t="s">
        <v>243</v>
      </c>
    </row>
    <row r="3" spans="1:11" ht="16.5" customHeight="1" x14ac:dyDescent="0.25">
      <c r="A3">
        <v>0</v>
      </c>
      <c r="B3" s="301">
        <v>0</v>
      </c>
      <c r="C3" s="302" t="s">
        <v>11</v>
      </c>
      <c r="E3" s="303" t="s">
        <v>244</v>
      </c>
      <c r="F3" s="301"/>
      <c r="G3" s="304" t="s">
        <v>245</v>
      </c>
      <c r="H3" s="301"/>
      <c r="I3" s="2" t="s">
        <v>220</v>
      </c>
      <c r="K3" t="s">
        <v>246</v>
      </c>
    </row>
    <row r="4" spans="1:11" ht="15.75" x14ac:dyDescent="0.25">
      <c r="A4">
        <v>20</v>
      </c>
      <c r="B4" t="s">
        <v>247</v>
      </c>
      <c r="C4" t="s">
        <v>248</v>
      </c>
      <c r="E4" s="303" t="s">
        <v>249</v>
      </c>
      <c r="G4" t="s">
        <v>250</v>
      </c>
      <c r="I4" s="2" t="s">
        <v>114</v>
      </c>
      <c r="K4" t="s">
        <v>95</v>
      </c>
    </row>
    <row r="5" spans="1:11" ht="15.75" x14ac:dyDescent="0.25">
      <c r="A5">
        <v>10</v>
      </c>
      <c r="B5" t="s">
        <v>251</v>
      </c>
      <c r="C5" t="s">
        <v>252</v>
      </c>
      <c r="E5" s="158" t="s">
        <v>253</v>
      </c>
      <c r="G5" t="s">
        <v>254</v>
      </c>
      <c r="I5" s="2" t="s">
        <v>255</v>
      </c>
      <c r="K5" t="s">
        <v>256</v>
      </c>
    </row>
    <row r="6" spans="1:11" ht="15.75" x14ac:dyDescent="0.25">
      <c r="A6">
        <v>16</v>
      </c>
      <c r="B6" t="s">
        <v>257</v>
      </c>
      <c r="C6" t="s">
        <v>258</v>
      </c>
      <c r="E6" s="303"/>
      <c r="G6" t="s">
        <v>259</v>
      </c>
      <c r="I6" s="2" t="s">
        <v>260</v>
      </c>
      <c r="K6" t="s">
        <v>261</v>
      </c>
    </row>
    <row r="7" spans="1:11" ht="15.75" x14ac:dyDescent="0.25">
      <c r="A7">
        <v>24</v>
      </c>
      <c r="B7" t="s">
        <v>262</v>
      </c>
      <c r="C7" t="s">
        <v>263</v>
      </c>
      <c r="G7" t="s">
        <v>264</v>
      </c>
      <c r="I7" s="303" t="s">
        <v>71</v>
      </c>
    </row>
    <row r="8" spans="1:11" ht="15.6" customHeight="1" x14ac:dyDescent="0.25">
      <c r="A8">
        <v>14</v>
      </c>
      <c r="B8" t="s">
        <v>265</v>
      </c>
      <c r="C8" t="s">
        <v>266</v>
      </c>
      <c r="G8" t="s">
        <v>267</v>
      </c>
      <c r="I8" s="303" t="s">
        <v>268</v>
      </c>
    </row>
    <row r="9" spans="1:11" ht="15.75" x14ac:dyDescent="0.25">
      <c r="A9">
        <v>26</v>
      </c>
      <c r="B9" t="s">
        <v>269</v>
      </c>
      <c r="C9" t="s">
        <v>270</v>
      </c>
      <c r="I9" s="158" t="s">
        <v>271</v>
      </c>
    </row>
    <row r="10" spans="1:11" ht="14.65" customHeight="1" x14ac:dyDescent="0.25">
      <c r="A10">
        <v>22</v>
      </c>
      <c r="B10" t="s">
        <v>272</v>
      </c>
      <c r="C10" t="s">
        <v>273</v>
      </c>
    </row>
    <row r="11" spans="1:11" ht="15.6" customHeight="1" x14ac:dyDescent="0.25">
      <c r="A11">
        <v>12</v>
      </c>
      <c r="B11" t="s">
        <v>274</v>
      </c>
      <c r="C11" t="s">
        <v>275</v>
      </c>
    </row>
    <row r="12" spans="1:11" x14ac:dyDescent="0.25">
      <c r="A12">
        <v>17</v>
      </c>
      <c r="B12" t="s">
        <v>276</v>
      </c>
      <c r="C12" t="s">
        <v>277</v>
      </c>
    </row>
    <row r="13" spans="1:11" ht="17.100000000000001" customHeight="1" x14ac:dyDescent="0.25">
      <c r="A13">
        <v>8</v>
      </c>
      <c r="B13" t="s">
        <v>278</v>
      </c>
      <c r="C13" t="s">
        <v>279</v>
      </c>
    </row>
    <row r="14" spans="1:11" ht="17.100000000000001" customHeight="1" x14ac:dyDescent="0.25">
      <c r="A14">
        <v>19</v>
      </c>
      <c r="B14" t="s">
        <v>280</v>
      </c>
      <c r="C14" t="s">
        <v>281</v>
      </c>
    </row>
    <row r="15" spans="1:11" ht="17.100000000000001" customHeight="1" x14ac:dyDescent="0.25">
      <c r="A15">
        <v>6</v>
      </c>
      <c r="B15" t="s">
        <v>282</v>
      </c>
      <c r="C15" t="s">
        <v>283</v>
      </c>
    </row>
    <row r="16" spans="1:11" ht="15.75" x14ac:dyDescent="0.25">
      <c r="A16">
        <v>28</v>
      </c>
      <c r="B16" t="s">
        <v>284</v>
      </c>
      <c r="C16" t="s">
        <v>285</v>
      </c>
      <c r="G16" s="158"/>
    </row>
    <row r="17" spans="1:7" ht="15.75" x14ac:dyDescent="0.25">
      <c r="A17">
        <v>13</v>
      </c>
      <c r="B17" t="s">
        <v>286</v>
      </c>
      <c r="C17" t="s">
        <v>287</v>
      </c>
      <c r="G17" s="158"/>
    </row>
    <row r="18" spans="1:7" x14ac:dyDescent="0.25">
      <c r="A18">
        <v>23</v>
      </c>
      <c r="B18" t="s">
        <v>288</v>
      </c>
      <c r="C18" t="s">
        <v>289</v>
      </c>
    </row>
    <row r="19" spans="1:7" x14ac:dyDescent="0.25">
      <c r="A19">
        <v>27</v>
      </c>
      <c r="B19" t="s">
        <v>290</v>
      </c>
      <c r="C19" t="s">
        <v>291</v>
      </c>
    </row>
    <row r="20" spans="1:7" x14ac:dyDescent="0.25">
      <c r="A20">
        <v>4</v>
      </c>
      <c r="B20" t="s">
        <v>292</v>
      </c>
      <c r="C20" t="s">
        <v>293</v>
      </c>
    </row>
    <row r="21" spans="1:7" x14ac:dyDescent="0.25">
      <c r="A21">
        <v>3</v>
      </c>
      <c r="B21" t="s">
        <v>294</v>
      </c>
      <c r="C21" t="s">
        <v>295</v>
      </c>
    </row>
    <row r="22" spans="1:7" x14ac:dyDescent="0.25">
      <c r="A22">
        <v>7</v>
      </c>
      <c r="B22" t="s">
        <v>296</v>
      </c>
      <c r="C22" t="s">
        <v>297</v>
      </c>
    </row>
    <row r="23" spans="1:7" x14ac:dyDescent="0.25">
      <c r="A23">
        <v>1</v>
      </c>
      <c r="B23" t="s">
        <v>298</v>
      </c>
      <c r="C23" t="s">
        <v>299</v>
      </c>
    </row>
    <row r="24" spans="1:7" x14ac:dyDescent="0.25">
      <c r="A24">
        <v>11</v>
      </c>
      <c r="B24" t="s">
        <v>300</v>
      </c>
      <c r="C24" t="s">
        <v>301</v>
      </c>
    </row>
    <row r="25" spans="1:7" x14ac:dyDescent="0.25">
      <c r="A25">
        <v>15</v>
      </c>
      <c r="B25" t="s">
        <v>302</v>
      </c>
      <c r="C25" t="s">
        <v>303</v>
      </c>
    </row>
    <row r="26" spans="1:7" x14ac:dyDescent="0.25">
      <c r="A26">
        <v>2</v>
      </c>
      <c r="B26" t="s">
        <v>304</v>
      </c>
      <c r="C26" t="s">
        <v>305</v>
      </c>
    </row>
    <row r="27" spans="1:7" x14ac:dyDescent="0.25">
      <c r="A27">
        <v>21</v>
      </c>
      <c r="B27" t="s">
        <v>306</v>
      </c>
      <c r="C27" t="s">
        <v>307</v>
      </c>
    </row>
    <row r="28" spans="1:7" x14ac:dyDescent="0.25">
      <c r="A28">
        <v>18</v>
      </c>
      <c r="B28" t="s">
        <v>308</v>
      </c>
      <c r="C28" t="s">
        <v>309</v>
      </c>
    </row>
    <row r="29" spans="1:7" x14ac:dyDescent="0.25">
      <c r="A29">
        <v>5</v>
      </c>
      <c r="B29" t="s">
        <v>310</v>
      </c>
      <c r="C29" t="s">
        <v>311</v>
      </c>
    </row>
    <row r="30" spans="1:7" x14ac:dyDescent="0.25">
      <c r="A30">
        <v>25</v>
      </c>
      <c r="B30" t="s">
        <v>312</v>
      </c>
      <c r="C30" t="s">
        <v>313</v>
      </c>
    </row>
    <row r="31" spans="1:7" x14ac:dyDescent="0.25">
      <c r="A31">
        <v>9</v>
      </c>
      <c r="B31" t="s">
        <v>314</v>
      </c>
      <c r="C31" t="s">
        <v>315</v>
      </c>
    </row>
  </sheetData>
  <dataValidations count="1">
    <dataValidation type="list" allowBlank="1" showInputMessage="1" showErrorMessage="1" sqref="G16:G17" xr:uid="{00000000-0002-0000-0700-000000000000}">
      <formula1>$A$58:$A$61</formula1>
    </dataValidation>
  </dataValidations>
  <pageMargins left="0.70000000000000007" right="0.70000000000000007" top="0.75" bottom="0.75" header="0.30000000000000004" footer="0.30000000000000004"/>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03764"/>
  </sheetPr>
  <dimension ref="A1:K32"/>
  <sheetViews>
    <sheetView workbookViewId="0">
      <selection activeCell="A2" sqref="A2"/>
    </sheetView>
  </sheetViews>
  <sheetFormatPr defaultColWidth="0" defaultRowHeight="15" zeroHeight="1" x14ac:dyDescent="0.25"/>
  <cols>
    <col min="1" max="1" width="29.5703125" style="47" customWidth="1"/>
    <col min="2" max="9" width="12.28515625" style="47" customWidth="1"/>
    <col min="10" max="10" width="3.5703125" style="47" customWidth="1"/>
    <col min="11" max="11" width="3.28515625" style="47" hidden="1" customWidth="1"/>
    <col min="12" max="12" width="8.28515625" style="47" hidden="1" customWidth="1"/>
    <col min="13" max="16384" width="8.28515625" style="47" hidden="1"/>
  </cols>
  <sheetData>
    <row r="1" spans="1:11" s="306" customFormat="1" ht="24.75" customHeight="1" x14ac:dyDescent="0.3">
      <c r="A1" s="358" t="str">
        <f>Instructions!$B$9</f>
        <v>Board (Select on Instructions tab)</v>
      </c>
      <c r="B1" s="305"/>
      <c r="C1" s="305"/>
      <c r="D1" s="305"/>
      <c r="E1" s="305"/>
      <c r="F1" s="305"/>
      <c r="G1" s="305"/>
      <c r="H1" s="305"/>
      <c r="I1" s="305"/>
      <c r="J1" s="305"/>
      <c r="K1" s="305"/>
    </row>
    <row r="2" spans="1:11" s="306" customFormat="1" ht="31.5" customHeight="1" x14ac:dyDescent="0.25">
      <c r="A2" s="307" t="str">
        <f>CONCATENATE("FFY ", Instructions!$B$10," Year-to-Date Summary")</f>
        <v>FFY 2023 Year-to-Date Summary</v>
      </c>
      <c r="B2" s="307"/>
      <c r="C2" s="307"/>
      <c r="D2" s="307"/>
      <c r="E2" s="307"/>
      <c r="F2" s="307"/>
      <c r="G2" s="307"/>
      <c r="H2" s="307"/>
      <c r="I2" s="307"/>
      <c r="J2" s="308"/>
      <c r="K2" s="308"/>
    </row>
    <row r="3" spans="1:11" ht="20.65" customHeight="1" thickBot="1" x14ac:dyDescent="0.35">
      <c r="A3" s="309" t="s">
        <v>316</v>
      </c>
      <c r="B3" s="310"/>
      <c r="C3" s="311"/>
      <c r="D3" s="310"/>
      <c r="E3" s="310"/>
      <c r="F3" s="310"/>
      <c r="G3" s="310"/>
      <c r="H3" s="310"/>
      <c r="I3" s="310"/>
    </row>
    <row r="4" spans="1:11" s="315" customFormat="1" ht="72.599999999999994" customHeight="1" x14ac:dyDescent="0.25">
      <c r="A4" s="312" t="s">
        <v>317</v>
      </c>
      <c r="B4" s="313" t="s">
        <v>318</v>
      </c>
      <c r="C4" s="114" t="s">
        <v>319</v>
      </c>
      <c r="D4" s="312" t="s">
        <v>320</v>
      </c>
      <c r="E4" s="314" t="s">
        <v>321</v>
      </c>
      <c r="F4" s="314" t="s">
        <v>322</v>
      </c>
      <c r="G4" s="313" t="s">
        <v>323</v>
      </c>
      <c r="H4" s="313" t="s">
        <v>324</v>
      </c>
      <c r="I4" s="313" t="s">
        <v>325</v>
      </c>
    </row>
    <row r="5" spans="1:11" ht="15.75" x14ac:dyDescent="0.25">
      <c r="A5" s="316" t="s">
        <v>220</v>
      </c>
      <c r="B5" s="317">
        <f>'Quarterly Data'!$F$6</f>
        <v>0</v>
      </c>
      <c r="C5" s="318">
        <f>'Quarterly Data'!$F$7</f>
        <v>0</v>
      </c>
      <c r="D5" s="317">
        <f>'Quarterly Data'!$F$8</f>
        <v>0</v>
      </c>
      <c r="E5" s="317">
        <f>'Quarterly Data'!$F$9</f>
        <v>0</v>
      </c>
      <c r="F5" s="319">
        <f t="shared" ref="F5:F11" si="0">SUM(B5:E5)</f>
        <v>0</v>
      </c>
      <c r="G5" s="320" t="e">
        <f>F5/F12</f>
        <v>#DIV/0!</v>
      </c>
      <c r="H5" s="321" t="e">
        <f>'Annual Expenditure Plan'!$B$8</f>
        <v>#DIV/0!</v>
      </c>
      <c r="I5" s="322" t="e">
        <f t="shared" ref="I5:I11" si="1">(H5-G5)*100</f>
        <v>#DIV/0!</v>
      </c>
    </row>
    <row r="6" spans="1:11" ht="15.75" x14ac:dyDescent="0.25">
      <c r="A6" s="323" t="s">
        <v>114</v>
      </c>
      <c r="B6" s="317">
        <f>'Quarterly Data'!$F$14</f>
        <v>0</v>
      </c>
      <c r="C6" s="318">
        <f>'Quarterly Data'!$F$15</f>
        <v>0</v>
      </c>
      <c r="D6" s="317">
        <f>'Quarterly Data'!$F$16</f>
        <v>0</v>
      </c>
      <c r="E6" s="317">
        <f>'Quarterly Data'!$F$17</f>
        <v>0</v>
      </c>
      <c r="F6" s="319">
        <f t="shared" si="0"/>
        <v>0</v>
      </c>
      <c r="G6" s="320" t="e">
        <f>F6/F12</f>
        <v>#DIV/0!</v>
      </c>
      <c r="H6" s="321" t="e">
        <f>'Annual Expenditure Plan'!$B$15</f>
        <v>#DIV/0!</v>
      </c>
      <c r="I6" s="322" t="e">
        <f t="shared" si="1"/>
        <v>#DIV/0!</v>
      </c>
    </row>
    <row r="7" spans="1:11" ht="15.75" x14ac:dyDescent="0.25">
      <c r="A7" s="323" t="s">
        <v>326</v>
      </c>
      <c r="B7" s="317">
        <f>'Quarterly Data'!$F$30</f>
        <v>0</v>
      </c>
      <c r="C7" s="317">
        <f>'Quarterly Data'!$F$31</f>
        <v>0</v>
      </c>
      <c r="D7" s="317">
        <f>'Quarterly Data'!$F$32</f>
        <v>0</v>
      </c>
      <c r="E7" s="317">
        <f>'Quarterly Data'!$F$33</f>
        <v>0</v>
      </c>
      <c r="F7" s="319">
        <f t="shared" si="0"/>
        <v>0</v>
      </c>
      <c r="G7" s="320" t="e">
        <f>F7/F12</f>
        <v>#DIV/0!</v>
      </c>
      <c r="H7" s="321" t="e">
        <f>'Annual Expenditure Plan'!$B$22</f>
        <v>#DIV/0!</v>
      </c>
      <c r="I7" s="322" t="e">
        <f t="shared" si="1"/>
        <v>#DIV/0!</v>
      </c>
    </row>
    <row r="8" spans="1:11" ht="15.75" x14ac:dyDescent="0.25">
      <c r="A8" s="323" t="s">
        <v>221</v>
      </c>
      <c r="B8" s="317">
        <f>'Quarterly Data'!$F$39</f>
        <v>0</v>
      </c>
      <c r="C8" s="317">
        <f>'Quarterly Data'!$F$40</f>
        <v>0</v>
      </c>
      <c r="D8" s="317">
        <f>'Quarterly Data'!$F$41</f>
        <v>0</v>
      </c>
      <c r="E8" s="317">
        <f>'Quarterly Data'!$F$42</f>
        <v>0</v>
      </c>
      <c r="F8" s="319">
        <f t="shared" si="0"/>
        <v>0</v>
      </c>
      <c r="G8" s="320" t="e">
        <f>F8/F12</f>
        <v>#DIV/0!</v>
      </c>
      <c r="H8" s="321" t="e">
        <f>'Annual Expenditure Plan'!$B$29</f>
        <v>#DIV/0!</v>
      </c>
      <c r="I8" s="322" t="e">
        <f t="shared" si="1"/>
        <v>#DIV/0!</v>
      </c>
    </row>
    <row r="9" spans="1:11" ht="15.75" x14ac:dyDescent="0.25">
      <c r="A9" s="323" t="s">
        <v>71</v>
      </c>
      <c r="B9" s="317">
        <f>'Quarterly Data'!$F$47</f>
        <v>0</v>
      </c>
      <c r="C9" s="317">
        <f>'Quarterly Data'!$F$48</f>
        <v>0</v>
      </c>
      <c r="D9" s="317">
        <f>'Quarterly Data'!$F$49</f>
        <v>0</v>
      </c>
      <c r="E9" s="317">
        <f>'Quarterly Data'!$F$50</f>
        <v>0</v>
      </c>
      <c r="F9" s="319">
        <f t="shared" si="0"/>
        <v>0</v>
      </c>
      <c r="G9" s="320" t="e">
        <f>F9/F12</f>
        <v>#DIV/0!</v>
      </c>
      <c r="H9" s="321" t="e">
        <f>'Annual Expenditure Plan'!$B$36</f>
        <v>#DIV/0!</v>
      </c>
      <c r="I9" s="322" t="e">
        <f t="shared" si="1"/>
        <v>#DIV/0!</v>
      </c>
    </row>
    <row r="10" spans="1:11" ht="15.75" x14ac:dyDescent="0.25">
      <c r="A10" s="323" t="s">
        <v>222</v>
      </c>
      <c r="B10" s="317">
        <f>'Quarterly Data'!$F$55</f>
        <v>0</v>
      </c>
      <c r="C10" s="317">
        <f>'Quarterly Data'!$F$56</f>
        <v>0</v>
      </c>
      <c r="D10" s="317">
        <f>'Quarterly Data'!$F$57</f>
        <v>0</v>
      </c>
      <c r="E10" s="317">
        <f>'Quarterly Data'!$F$58</f>
        <v>0</v>
      </c>
      <c r="F10" s="319">
        <f t="shared" si="0"/>
        <v>0</v>
      </c>
      <c r="G10" s="320" t="e">
        <f>F10/F12</f>
        <v>#DIV/0!</v>
      </c>
      <c r="H10" s="321" t="e">
        <f>'Annual Expenditure Plan'!$B$43</f>
        <v>#DIV/0!</v>
      </c>
      <c r="I10" s="322" t="e">
        <f t="shared" si="1"/>
        <v>#DIV/0!</v>
      </c>
    </row>
    <row r="11" spans="1:11" ht="15.75" x14ac:dyDescent="0.25">
      <c r="A11" s="323" t="s">
        <v>327</v>
      </c>
      <c r="B11" s="317">
        <f>'Quarterly Data'!$F$63</f>
        <v>0</v>
      </c>
      <c r="C11" s="317">
        <f>'Quarterly Data'!$F$64</f>
        <v>0</v>
      </c>
      <c r="D11" s="317">
        <f>'Quarterly Data'!$F$65</f>
        <v>0</v>
      </c>
      <c r="E11" s="317">
        <f>'Quarterly Data'!$F$66</f>
        <v>0</v>
      </c>
      <c r="F11" s="319">
        <f t="shared" si="0"/>
        <v>0</v>
      </c>
      <c r="G11" s="320" t="e">
        <f>F11/F12</f>
        <v>#DIV/0!</v>
      </c>
      <c r="H11" s="321" t="e">
        <f>'Annual Expenditure Plan'!$B$50</f>
        <v>#DIV/0!</v>
      </c>
      <c r="I11" s="322" t="e">
        <f t="shared" si="1"/>
        <v>#DIV/0!</v>
      </c>
    </row>
    <row r="12" spans="1:11" ht="15.75" x14ac:dyDescent="0.25">
      <c r="A12" s="324" t="s">
        <v>124</v>
      </c>
      <c r="B12" s="325">
        <f t="shared" ref="B12:I12" si="2">SUM(B5:B11)</f>
        <v>0</v>
      </c>
      <c r="C12" s="325">
        <f t="shared" si="2"/>
        <v>0</v>
      </c>
      <c r="D12" s="325">
        <f t="shared" si="2"/>
        <v>0</v>
      </c>
      <c r="E12" s="325">
        <f t="shared" si="2"/>
        <v>0</v>
      </c>
      <c r="F12" s="326">
        <f t="shared" si="2"/>
        <v>0</v>
      </c>
      <c r="G12" s="327" t="e">
        <f t="shared" si="2"/>
        <v>#DIV/0!</v>
      </c>
      <c r="H12" s="328" t="e">
        <f t="shared" si="2"/>
        <v>#DIV/0!</v>
      </c>
      <c r="I12" s="329" t="e">
        <f t="shared" si="2"/>
        <v>#DIV/0!</v>
      </c>
    </row>
    <row r="13" spans="1:11" x14ac:dyDescent="0.25"/>
    <row r="14" spans="1:11" ht="18.75" x14ac:dyDescent="0.3">
      <c r="A14" s="330" t="s">
        <v>328</v>
      </c>
      <c r="B14" s="331"/>
      <c r="C14" s="331"/>
      <c r="D14" s="331"/>
      <c r="E14" s="331"/>
      <c r="F14" s="331"/>
      <c r="G14" s="331"/>
    </row>
    <row r="15" spans="1:11" s="315" customFormat="1" ht="50.65" customHeight="1" x14ac:dyDescent="0.25">
      <c r="A15" s="332" t="s">
        <v>329</v>
      </c>
      <c r="B15" s="140" t="s">
        <v>330</v>
      </c>
      <c r="C15" s="140" t="s">
        <v>331</v>
      </c>
      <c r="D15" s="140" t="s">
        <v>332</v>
      </c>
      <c r="E15" s="140" t="s">
        <v>333</v>
      </c>
      <c r="F15" s="333" t="s">
        <v>207</v>
      </c>
      <c r="G15" s="333" t="s">
        <v>334</v>
      </c>
      <c r="H15" s="334"/>
    </row>
    <row r="16" spans="1:11" ht="15.75" x14ac:dyDescent="0.25">
      <c r="A16" s="316" t="str">
        <f>CONCATENATE("CCQ BCY ", Instructions!$B$24)</f>
        <v>CCQ BCY 2022</v>
      </c>
      <c r="B16" s="317">
        <f>'Quarterly Data'!B73</f>
        <v>0</v>
      </c>
      <c r="C16" s="317">
        <f>'Quarterly Data'!B74</f>
        <v>0</v>
      </c>
      <c r="D16" s="317">
        <f>'Quarterly Data'!B75</f>
        <v>0</v>
      </c>
      <c r="E16" s="317">
        <f>'Quarterly Data'!B76</f>
        <v>0</v>
      </c>
      <c r="F16" s="335">
        <f>SUM(B16:E16)</f>
        <v>0</v>
      </c>
      <c r="G16" s="336" t="e">
        <f>SUM(B16:E16)/F20</f>
        <v>#DIV/0!</v>
      </c>
    </row>
    <row r="17" spans="1:7" ht="15.75" x14ac:dyDescent="0.25">
      <c r="A17" s="316" t="str">
        <f>CONCATENATE("CCM BCY ", Instructions!$B$24)</f>
        <v>CCM BCY 2022</v>
      </c>
      <c r="B17" s="317">
        <f>'Quarterly Data'!C73</f>
        <v>0</v>
      </c>
      <c r="C17" s="317">
        <f>'Quarterly Data'!C74</f>
        <v>0</v>
      </c>
      <c r="D17" s="317">
        <f>'Quarterly Data'!C75</f>
        <v>0</v>
      </c>
      <c r="E17" s="317">
        <f>'Quarterly Data'!C76</f>
        <v>0</v>
      </c>
      <c r="F17" s="335">
        <f>SUM(B17:E17)</f>
        <v>0</v>
      </c>
      <c r="G17" s="336" t="e">
        <f>SUM(B17:E17)/F20</f>
        <v>#DIV/0!</v>
      </c>
    </row>
    <row r="18" spans="1:7" ht="15.75" x14ac:dyDescent="0.25">
      <c r="A18" s="316" t="str">
        <f>CONCATENATE("CCQ BCY ", Instructions!$B$10)</f>
        <v>CCQ BCY 2023</v>
      </c>
      <c r="B18" s="317">
        <f>'Quarterly Data'!D73</f>
        <v>0</v>
      </c>
      <c r="C18" s="317">
        <f>'Quarterly Data'!D74</f>
        <v>0</v>
      </c>
      <c r="D18" s="317">
        <f>'Quarterly Data'!D75</f>
        <v>0</v>
      </c>
      <c r="E18" s="317">
        <f>'Quarterly Data'!D76</f>
        <v>0</v>
      </c>
      <c r="F18" s="335">
        <f>SUM(B18:E18)</f>
        <v>0</v>
      </c>
      <c r="G18" s="336" t="e">
        <f>SUM(B18:E18)/F20</f>
        <v>#DIV/0!</v>
      </c>
    </row>
    <row r="19" spans="1:7" ht="15.75" x14ac:dyDescent="0.25">
      <c r="A19" s="97" t="str">
        <f>CONCATENATE("CCM BCY ", Instructions!$B$10)</f>
        <v>CCM BCY 2023</v>
      </c>
      <c r="B19" s="337">
        <f>'Quarterly Data'!E73</f>
        <v>0</v>
      </c>
      <c r="C19" s="337">
        <f>'Quarterly Data'!E74</f>
        <v>0</v>
      </c>
      <c r="D19" s="337">
        <f>'Quarterly Data'!E75</f>
        <v>0</v>
      </c>
      <c r="E19" s="337">
        <f>'Quarterly Data'!E76</f>
        <v>0</v>
      </c>
      <c r="F19" s="338">
        <f>SUM(B19:E19)</f>
        <v>0</v>
      </c>
      <c r="G19" s="339" t="e">
        <f>SUM(B19:E19)/F20</f>
        <v>#DIV/0!</v>
      </c>
    </row>
    <row r="20" spans="1:7" ht="15.75" x14ac:dyDescent="0.25">
      <c r="A20" s="340" t="s">
        <v>124</v>
      </c>
      <c r="B20" s="341">
        <f t="shared" ref="B20:G20" si="3">SUM(B16:B19)</f>
        <v>0</v>
      </c>
      <c r="C20" s="341">
        <f t="shared" si="3"/>
        <v>0</v>
      </c>
      <c r="D20" s="341">
        <f t="shared" si="3"/>
        <v>0</v>
      </c>
      <c r="E20" s="341">
        <f t="shared" si="3"/>
        <v>0</v>
      </c>
      <c r="F20" s="342">
        <f t="shared" si="3"/>
        <v>0</v>
      </c>
      <c r="G20" s="343" t="e">
        <f t="shared" si="3"/>
        <v>#DIV/0!</v>
      </c>
    </row>
    <row r="21" spans="1:7" s="348" customFormat="1" x14ac:dyDescent="0.25">
      <c r="A21" s="344"/>
      <c r="B21" s="345"/>
      <c r="C21" s="345"/>
      <c r="D21" s="345"/>
      <c r="E21" s="345"/>
      <c r="F21" s="346"/>
      <c r="G21" s="347"/>
    </row>
    <row r="22" spans="1:7" x14ac:dyDescent="0.25">
      <c r="A22" s="348" t="s">
        <v>38</v>
      </c>
      <c r="B22" s="345"/>
      <c r="C22" s="345"/>
      <c r="D22" s="345"/>
      <c r="E22" s="345"/>
      <c r="F22" s="346"/>
      <c r="G22" s="347"/>
    </row>
    <row r="23" spans="1:7" x14ac:dyDescent="0.25"/>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sheetData>
  <sheetProtection sheet="1" objects="1" scenarios="1"/>
  <conditionalFormatting sqref="I5:I12">
    <cfRule type="cellIs" dxfId="1" priority="1" stopIfTrue="1" operator="lessThan">
      <formula>-5</formula>
    </cfRule>
  </conditionalFormatting>
  <conditionalFormatting sqref="I5:I12">
    <cfRule type="cellIs" dxfId="0" priority="2" stopIfTrue="1" operator="greaterThan">
      <formula>5</formula>
    </cfRule>
  </conditionalFormatting>
  <dataValidations count="2">
    <dataValidation allowBlank="1" showInputMessage="1" showErrorMessage="1" prompt="AUTOCALC of TOTAL monies spent" sqref="C13" xr:uid="{00000000-0002-0000-0800-000000000000}"/>
    <dataValidation allowBlank="1" showErrorMessage="1" sqref="E5:F12 A5:A12 C5:C12 J5:J12 B5:B13 D5:D13 A15:B15 B16:E19" xr:uid="{00000000-0002-0000-0800-000001000000}"/>
  </dataValidations>
  <pageMargins left="0.25" right="0.25" top="0.75" bottom="0.75" header="0.30000000000000004" footer="0.30000000000000004"/>
  <pageSetup paperSize="0" fitToWidth="0" fitToHeight="0" orientation="landscape" horizontalDpi="0" verticalDpi="0" copies="0"/>
  <headerFooter>
    <oddHeader>&amp;C&amp;"-,Bold"&amp;14Child Care Quality Expenditure  Activity Report</oddHeader>
    <oddFooter>&amp;R* Fields on this tab are calculated from data entered on the Quarterly Data tab</oddFooter>
  </headerFooter>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_x0020_Action_x0020_Date xmlns="1997d230-d61d-49e2-9dee-5e06d053f986" xsi:nil="true"/>
    <Status xmlns="1997d230-d61d-49e2-9dee-5e06d053f986" xsi:nil="true"/>
    <Task xmlns="1997d230-d61d-49e2-9dee-5e06d053f986" xsi:nil="true"/>
    <Comments xmlns="1997d230-d61d-49e2-9dee-5e06d053f986" xsi:nil="true"/>
    <Track_x0020_Name xmlns="1997d230-d61d-49e2-9dee-5e06d053f986" xsi:nil="true"/>
    <Policy_x0020_Doc_x0020_Type xmlns="1997d230-d61d-49e2-9dee-5e06d053f986" xsi:nil="true"/>
    <Track xmlns="1997d230-d61d-49e2-9dee-5e06d053f986" xsi:nil="true"/>
    <Project xmlns="1997d230-d61d-49e2-9dee-5e06d053f9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949C19FD9A7445B633133223AC5253" ma:contentTypeVersion="27" ma:contentTypeDescription="Create a new document." ma:contentTypeScope="" ma:versionID="f86315b5bb3b3c30af91df008eb1c1e2">
  <xsd:schema xmlns:xsd="http://www.w3.org/2001/XMLSchema" xmlns:xs="http://www.w3.org/2001/XMLSchema" xmlns:p="http://schemas.microsoft.com/office/2006/metadata/properties" xmlns:ns2="1997d230-d61d-49e2-9dee-5e06d053f986" xmlns:ns3="d75cc3ea-6d34-48b9-955f-209672471296" targetNamespace="http://schemas.microsoft.com/office/2006/metadata/properties" ma:root="true" ma:fieldsID="554c72c76b4c2d8be2869e2e40d20b3c" ns2:_="" ns3:_="">
    <xsd:import namespace="1997d230-d61d-49e2-9dee-5e06d053f986"/>
    <xsd:import namespace="d75cc3ea-6d34-48b9-955f-209672471296"/>
    <xsd:element name="properties">
      <xsd:complexType>
        <xsd:sequence>
          <xsd:element name="documentManagement">
            <xsd:complexType>
              <xsd:all>
                <xsd:element ref="ns2:Task" minOccurs="0"/>
                <xsd:element ref="ns2:Track" minOccurs="0"/>
                <xsd:element ref="ns2:Comm_x0020_Action_x0020_Date" minOccurs="0"/>
                <xsd:element ref="ns2:Comments" minOccurs="0"/>
                <xsd:element ref="ns2:Policy_x0020_Doc_x0020_Type" minOccurs="0"/>
                <xsd:element ref="ns2:Project" minOccurs="0"/>
                <xsd:element ref="ns2:Status" minOccurs="0"/>
                <xsd:element ref="ns2:MediaServiceMetadata" minOccurs="0"/>
                <xsd:element ref="ns2:MediaServiceFastMetadata" minOccurs="0"/>
                <xsd:element ref="ns2:Track_x0020_Nam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7d230-d61d-49e2-9dee-5e06d053f986" elementFormDefault="qualified">
    <xsd:import namespace="http://schemas.microsoft.com/office/2006/documentManagement/types"/>
    <xsd:import namespace="http://schemas.microsoft.com/office/infopath/2007/PartnerControls"/>
    <xsd:element name="Task" ma:index="8" nillable="true" ma:displayName="Task" ma:list="{f78b68f5-e323-4d7b-93c7-904f05a1cedf}" ma:internalName="Task" ma:showField="LinkTitleNoMenu">
      <xsd:simpleType>
        <xsd:restriction base="dms:Lookup"/>
      </xsd:simpleType>
    </xsd:element>
    <xsd:element name="Track" ma:index="9" nillable="true" ma:displayName="Track#" ma:list="{69d396dc-5f42-43fe-a4eb-db2c113d82fa}" ma:internalName="Track" ma:readOnly="false" ma:showField="field_0">
      <xsd:simpleType>
        <xsd:restriction base="dms:Lookup"/>
      </xsd:simpleType>
    </xsd:element>
    <xsd:element name="Comm_x0020_Action_x0020_Date" ma:index="10" nillable="true" ma:displayName="Comm Action Date" ma:format="DateOnly" ma:internalName="Comm_x0020_Action_x0020_Date">
      <xsd:simpleType>
        <xsd:restriction base="dms:DateTime"/>
      </xsd:simpleType>
    </xsd:element>
    <xsd:element name="Comments" ma:index="11" nillable="true" ma:displayName="Comments" ma:internalName="Comments">
      <xsd:simpleType>
        <xsd:restriction base="dms:Note">
          <xsd:maxLength value="255"/>
        </xsd:restriction>
      </xsd:simpleType>
    </xsd:element>
    <xsd:element name="Policy_x0020_Doc_x0020_Type" ma:index="12" nillable="true" ma:displayName="Policy Doc Type" ma:format="Dropdown" ma:internalName="Policy_x0020_Doc_x0020_Type">
      <xsd:simpleType>
        <xsd:restriction base="dms:Choice">
          <xsd:enumeration value="Briefing Paper"/>
          <xsd:enumeration value="Desk Aid"/>
          <xsd:enumeration value="Discussion Paper"/>
          <xsd:enumeration value="FAQ"/>
          <xsd:enumeration value="Guide"/>
          <xsd:enumeration value="Plan"/>
          <xsd:enumeration value="Plan Amendment"/>
          <xsd:enumeration value="Report"/>
          <xsd:enumeration value="Resource Doc"/>
          <xsd:enumeration value="Rules - Policy Concept"/>
          <xsd:enumeration value="Rules - Proposed"/>
          <xsd:enumeration value="Rules - Final"/>
          <xsd:enumeration value="TA Bulletin"/>
          <xsd:enumeration value="WD Letter"/>
        </xsd:restriction>
      </xsd:simpleType>
    </xsd:element>
    <xsd:element name="Project" ma:index="13" nillable="true" ma:displayName="Project" ma:format="Dropdown" ma:internalName="Project">
      <xsd:simpleType>
        <xsd:union memberTypes="dms:Text">
          <xsd:simpleType>
            <xsd:restriction base="dms:Choice">
              <xsd:enumeration value="Automated Attendance Tracking"/>
              <xsd:enumeration value="CCDF State Plan"/>
              <xsd:enumeration value="CCS Guide"/>
              <xsd:enumeration value="Child Care Industry Partnerships"/>
              <xsd:enumeration value="Contracted Slots"/>
              <xsd:enumeration value="COVID Funding"/>
              <xsd:enumeration value="COVID-19 Policy &amp; Guidance"/>
              <xsd:enumeration value="Enhanced Reimbursement Rates"/>
              <xsd:enumeration value="Income Limits"/>
              <xsd:enumeration value="Job Search Eligibility"/>
              <xsd:enumeration value="Max Rates"/>
              <xsd:enumeration value="Parent Share of Cost"/>
              <xsd:enumeration value="Rule Amendments - 2021-22 Cycle"/>
              <xsd:enumeration value="TANF Annual Report"/>
              <xsd:enumeration value="TRS Education Extensions"/>
              <xsd:enumeration value="TRS M&amp;A Distributions"/>
              <xsd:enumeration value="TRS Revisions Implementation"/>
              <xsd:enumeration value="CCQ Planning &amp; Expenditure Guide"/>
              <xsd:enumeration value="Underserved Areas"/>
              <xsd:enumeration value="MICCQI"/>
              <xsd:enumeration value="Early Childhood Summit"/>
              <xsd:enumeration value="Pre-K Partnerships"/>
              <xsd:enumeration value="TRS Entry Level Implementation"/>
              <xsd:enumeration value="HB 619"/>
              <xsd:enumeration value="Provider Management"/>
            </xsd:restriction>
          </xsd:simpleType>
        </xsd:union>
      </xsd:simpleType>
    </xsd:element>
    <xsd:element name="Status" ma:index="14" nillable="true" ma:displayName="Status" ma:format="Dropdown" ma:internalName="Status">
      <xsd:simpleType>
        <xsd:restriction base="dms:Choice">
          <xsd:enumeration value="-"/>
          <xsd:enumeration value="Not Started"/>
          <xsd:enumeration value="Draft In Progress"/>
          <xsd:enumeration value="In Editing"/>
          <xsd:enumeration value="Review - CCEL Mgmt"/>
          <xsd:enumeration value="Review - OGC Mgmt"/>
          <xsd:enumeration value="Briefing - Executive Mgmt"/>
          <xsd:enumeration value="Briefings - Offices"/>
          <xsd:enumeration value="48-Hour Review"/>
          <xsd:enumeration value="Post 48-Hour Review"/>
          <xsd:enumeration value="Notebook"/>
          <xsd:enumeration value="Final/Complete"/>
          <xsd:enumeration value="Postponed/Deferred"/>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Track_x0020_Name" ma:index="17" nillable="true" ma:displayName="Track Name" ma:list="{69d396dc-5f42-43fe-a4eb-db2c113d82fa}" ma:internalName="Track_x0020_Name" ma:showField="Track_x0020_and_x0020_Nam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2D299-3783-4922-B22C-E24ECFD277E2}">
  <ds:schemaRefs>
    <ds:schemaRef ds:uri="http://schemas.microsoft.com/sharepoint/v3/contenttype/forms"/>
  </ds:schemaRefs>
</ds:datastoreItem>
</file>

<file path=customXml/itemProps2.xml><?xml version="1.0" encoding="utf-8"?>
<ds:datastoreItem xmlns:ds="http://schemas.openxmlformats.org/officeDocument/2006/customXml" ds:itemID="{D6A6AC25-F161-4F67-A216-672E3532DB51}">
  <ds:schemaRefs>
    <ds:schemaRef ds:uri="http://purl.org/dc/terms/"/>
    <ds:schemaRef ds:uri="http://schemas.openxmlformats.org/package/2006/metadata/core-properties"/>
    <ds:schemaRef ds:uri="http://www.w3.org/XML/1998/namespace"/>
    <ds:schemaRef ds:uri="http://purl.org/dc/elements/1.1/"/>
    <ds:schemaRef ds:uri="1997d230-d61d-49e2-9dee-5e06d053f986"/>
    <ds:schemaRef ds:uri="http://schemas.microsoft.com/office/2006/documentManagement/types"/>
    <ds:schemaRef ds:uri="http://schemas.microsoft.com/office/2006/metadata/properties"/>
    <ds:schemaRef ds:uri="http://purl.org/dc/dcmitype/"/>
    <ds:schemaRef ds:uri="http://schemas.microsoft.com/office/infopath/2007/PartnerControls"/>
    <ds:schemaRef ds:uri="d75cc3ea-6d34-48b9-955f-209672471296"/>
  </ds:schemaRefs>
</ds:datastoreItem>
</file>

<file path=customXml/itemProps3.xml><?xml version="1.0" encoding="utf-8"?>
<ds:datastoreItem xmlns:ds="http://schemas.openxmlformats.org/officeDocument/2006/customXml" ds:itemID="{D1C04394-7EFF-41E6-9B7E-B96E1E398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7d230-d61d-49e2-9dee-5e06d053f986"/>
    <ds:schemaRef ds:uri="d75cc3ea-6d34-48b9-955f-209672471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Instructions</vt:lpstr>
      <vt:lpstr>Examples &amp; Definitions</vt:lpstr>
      <vt:lpstr>TRS Staffing</vt:lpstr>
      <vt:lpstr>Annual Expenditure Plan</vt:lpstr>
      <vt:lpstr>Quarterly Data</vt:lpstr>
      <vt:lpstr>Quarterly Narrative</vt:lpstr>
      <vt:lpstr>Hidden-TWC_Staff</vt:lpstr>
      <vt:lpstr>Drop-Down_Pick_Lists</vt:lpstr>
      <vt:lpstr>YTD Summary</vt:lpstr>
      <vt:lpstr>WD Letter Revisions</vt:lpstr>
      <vt:lpstr>'Annual Expenditure Plan'!Evaluation_Assessment_Tools</vt:lpstr>
      <vt:lpstr>Evaluation_Assessment_Tools</vt:lpstr>
      <vt:lpstr>'Quarterly Data'!Print_Area</vt:lpstr>
      <vt:lpstr>'Annual Expenditure Plan'!Print_Titles</vt:lpstr>
      <vt:lpstr>'Quarterly Data'!Print_Titles</vt:lpstr>
      <vt:lpstr>'Quarterly Narrative'!Print_Titles</vt:lpstr>
      <vt:lpstr>'Annual Expenditure Plan'!Select_Evaluation_Assessment_Tools</vt:lpstr>
      <vt:lpstr>Select_Evaluation_Assessment_Tools</vt:lpstr>
      <vt:lpstr>'Annual Expenditure Plan'!Select_tool</vt:lpstr>
      <vt:lpstr>Select_tool</vt:lpstr>
      <vt:lpstr>TitleEvalExp..F51</vt:lpstr>
      <vt:lpstr>TitleEvalTools..M51</vt:lpstr>
      <vt:lpstr>TitleOtherExp..F67</vt:lpstr>
      <vt:lpstr>TitleOtherProv..M65</vt:lpstr>
      <vt:lpstr>TitlePDExp..F18</vt:lpstr>
      <vt:lpstr>TitlePDFin..M18</vt:lpstr>
      <vt:lpstr>TitlePDTrained..M26</vt:lpstr>
      <vt:lpstr>TitleQ1..E11</vt:lpstr>
      <vt:lpstr>TitleQ2..E21</vt:lpstr>
      <vt:lpstr>TitleQ2..E31</vt:lpstr>
      <vt:lpstr>TitleQ4..E41</vt:lpstr>
      <vt:lpstr>TitleQExpansion..M8</vt:lpstr>
      <vt:lpstr>TitleQInf..F10</vt:lpstr>
      <vt:lpstr>TitleRisingExp..F35</vt:lpstr>
      <vt:lpstr>TitleRisingStaff..M35</vt:lpstr>
      <vt:lpstr>TitleSupExp..F43</vt:lpstr>
      <vt:lpstr>TitleSupExp..F59</vt:lpstr>
      <vt:lpstr>TitleSupNew..M43</vt:lpstr>
      <vt:lpstr>TitleSupNew..M59</vt:lpstr>
      <vt:lpstr>TitleTotal..E74</vt:lpstr>
      <vt:lpstr>TitleYTDExpByBoard..G20</vt:lpstr>
      <vt:lpstr>TitleYTDExpenditures..I12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Board CCQ Expenditure Activity Report Template</dc:title>
  <dc:subject/>
  <dc:creator>Wilson,Allison P</dc:creator>
  <cp:keywords>CCQ; quality; board; QPR</cp:keywords>
  <dc:description>Minor corrections based on 48-hr review; ready for signature routing</dc:description>
  <cp:lastModifiedBy>Longaro,Lynna</cp:lastModifiedBy>
  <cp:revision/>
  <dcterms:created xsi:type="dcterms:W3CDTF">2020-10-01T14:22:56Z</dcterms:created>
  <dcterms:modified xsi:type="dcterms:W3CDTF">2023-10-19T14:33:45Z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0x0101009A949C19FD9A7445B633133223AC5253</vt:lpwstr>
  </property>
  <property fmtid="{D5CDD505-2E9C-101B-9397-08002B2CF9AE}" pid="3" name="MediaServiceImageTags">
    <vt:lpwstr/>
  </property>
</Properties>
</file>