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BAEL\Commission Notebook (Match)\FY 2020\02.25.2020\"/>
    </mc:Choice>
  </mc:AlternateContent>
  <xr:revisionPtr revIDLastSave="0" documentId="13_ncr:1_{E6CB57AC-2615-4807-9F5B-38434910BA61}" xr6:coauthVersionLast="44" xr6:coauthVersionMax="44" xr10:uidLastSave="{00000000-0000-0000-0000-000000000000}"/>
  <bookViews>
    <workbookView xWindow="-120" yWindow="-120" windowWidth="29040" windowHeight="15840" xr2:uid="{6CCC8E2A-7FDE-469A-8339-934FF0EDADC8}"/>
  </bookViews>
  <sheets>
    <sheet name="Brief" sheetId="1" r:id="rId1"/>
    <sheet name="CommNtbkMatl 02.25.2020" sheetId="2" r:id="rId2"/>
    <sheet name="Notebook Summary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3" l="1"/>
  <c r="E32" i="3"/>
  <c r="D32" i="3"/>
  <c r="C32" i="3"/>
  <c r="B32" i="3"/>
  <c r="F31" i="3"/>
  <c r="E31" i="3"/>
  <c r="D31" i="3"/>
  <c r="C31" i="3"/>
  <c r="B31" i="3"/>
  <c r="E30" i="3"/>
  <c r="D30" i="3"/>
  <c r="H30" i="3" s="1"/>
  <c r="C30" i="3"/>
  <c r="B30" i="3"/>
  <c r="F29" i="3"/>
  <c r="E29" i="3"/>
  <c r="D29" i="3"/>
  <c r="C29" i="3"/>
  <c r="B29" i="3"/>
  <c r="E28" i="3"/>
  <c r="D28" i="3"/>
  <c r="H28" i="3" s="1"/>
  <c r="C28" i="3"/>
  <c r="B28" i="3"/>
  <c r="E27" i="3"/>
  <c r="D27" i="3"/>
  <c r="H27" i="3" s="1"/>
  <c r="C27" i="3"/>
  <c r="B27" i="3"/>
  <c r="F26" i="3"/>
  <c r="E26" i="3"/>
  <c r="D26" i="3"/>
  <c r="C26" i="3"/>
  <c r="B26" i="3"/>
  <c r="F25" i="3"/>
  <c r="E25" i="3"/>
  <c r="D25" i="3"/>
  <c r="C25" i="3"/>
  <c r="G25" i="3" s="1"/>
  <c r="B25" i="3"/>
  <c r="F24" i="3"/>
  <c r="E24" i="3"/>
  <c r="D24" i="3"/>
  <c r="H24" i="3" s="1"/>
  <c r="C24" i="3"/>
  <c r="B24" i="3"/>
  <c r="F23" i="3"/>
  <c r="E23" i="3"/>
  <c r="I23" i="3" s="1"/>
  <c r="D23" i="3"/>
  <c r="C23" i="3"/>
  <c r="B23" i="3"/>
  <c r="F22" i="3"/>
  <c r="E22" i="3"/>
  <c r="D22" i="3"/>
  <c r="C22" i="3"/>
  <c r="B22" i="3"/>
  <c r="F21" i="3"/>
  <c r="E21" i="3"/>
  <c r="D21" i="3"/>
  <c r="C21" i="3"/>
  <c r="G21" i="3" s="1"/>
  <c r="B21" i="3"/>
  <c r="F20" i="3"/>
  <c r="E20" i="3"/>
  <c r="D20" i="3"/>
  <c r="H20" i="3" s="1"/>
  <c r="C20" i="3"/>
  <c r="B20" i="3"/>
  <c r="E19" i="3"/>
  <c r="D19" i="3"/>
  <c r="H19" i="3" s="1"/>
  <c r="C19" i="3"/>
  <c r="B19" i="3"/>
  <c r="E18" i="3"/>
  <c r="D18" i="3"/>
  <c r="H18" i="3" s="1"/>
  <c r="C18" i="3"/>
  <c r="B18" i="3"/>
  <c r="F17" i="3"/>
  <c r="E17" i="3"/>
  <c r="D17" i="3"/>
  <c r="C17" i="3"/>
  <c r="B17" i="3"/>
  <c r="H16" i="3"/>
  <c r="E16" i="3"/>
  <c r="D16" i="3"/>
  <c r="C16" i="3"/>
  <c r="F15" i="3"/>
  <c r="E15" i="3"/>
  <c r="D15" i="3"/>
  <c r="C15" i="3"/>
  <c r="B15" i="3"/>
  <c r="E14" i="3"/>
  <c r="D14" i="3"/>
  <c r="H14" i="3" s="1"/>
  <c r="C14" i="3"/>
  <c r="B14" i="3"/>
  <c r="E13" i="3"/>
  <c r="D13" i="3"/>
  <c r="H13" i="3" s="1"/>
  <c r="C13" i="3"/>
  <c r="B13" i="3"/>
  <c r="F12" i="3"/>
  <c r="E12" i="3"/>
  <c r="D12" i="3"/>
  <c r="C12" i="3"/>
  <c r="G12" i="3" s="1"/>
  <c r="B12" i="3"/>
  <c r="F11" i="3"/>
  <c r="E11" i="3"/>
  <c r="D11" i="3"/>
  <c r="H11" i="3" s="1"/>
  <c r="C11" i="3"/>
  <c r="B11" i="3"/>
  <c r="F10" i="3"/>
  <c r="E10" i="3"/>
  <c r="I10" i="3" s="1"/>
  <c r="D10" i="3"/>
  <c r="C10" i="3"/>
  <c r="B10" i="3"/>
  <c r="H9" i="3"/>
  <c r="E9" i="3"/>
  <c r="D9" i="3"/>
  <c r="C9" i="3"/>
  <c r="B9" i="3"/>
  <c r="E8" i="3"/>
  <c r="D8" i="3"/>
  <c r="H8" i="3" s="1"/>
  <c r="C8" i="3"/>
  <c r="B8" i="3"/>
  <c r="E7" i="3"/>
  <c r="D7" i="3"/>
  <c r="H7" i="3" s="1"/>
  <c r="C7" i="3"/>
  <c r="B7" i="3"/>
  <c r="F6" i="3"/>
  <c r="E6" i="3"/>
  <c r="D6" i="3"/>
  <c r="C6" i="3"/>
  <c r="B6" i="3"/>
  <c r="E5" i="3"/>
  <c r="D5" i="3"/>
  <c r="C5" i="3"/>
  <c r="B5" i="3"/>
  <c r="C3" i="3"/>
  <c r="C37" i="2"/>
  <c r="B37" i="2"/>
  <c r="C36" i="2"/>
  <c r="B36" i="2"/>
  <c r="D32" i="2"/>
  <c r="D8" i="2"/>
  <c r="H31" i="3" l="1"/>
  <c r="G32" i="3"/>
  <c r="I30" i="3"/>
  <c r="G6" i="3"/>
  <c r="I28" i="3"/>
  <c r="F33" i="3"/>
  <c r="D33" i="3"/>
  <c r="G17" i="3"/>
  <c r="I19" i="3"/>
  <c r="I20" i="3"/>
  <c r="H21" i="3"/>
  <c r="G22" i="3"/>
  <c r="I24" i="3"/>
  <c r="H25" i="3"/>
  <c r="G26" i="3"/>
  <c r="G31" i="3"/>
  <c r="H10" i="3"/>
  <c r="G11" i="3"/>
  <c r="I15" i="3"/>
  <c r="H17" i="3"/>
  <c r="I29" i="3"/>
  <c r="E33" i="3"/>
  <c r="H5" i="3"/>
  <c r="H6" i="3"/>
  <c r="I7" i="3"/>
  <c r="I11" i="3"/>
  <c r="H12" i="3"/>
  <c r="I13" i="3"/>
  <c r="I14" i="3"/>
  <c r="G15" i="3"/>
  <c r="I16" i="3"/>
  <c r="I17" i="3"/>
  <c r="I21" i="3"/>
  <c r="H22" i="3"/>
  <c r="G23" i="3"/>
  <c r="I25" i="3"/>
  <c r="H26" i="3"/>
  <c r="I27" i="3"/>
  <c r="G29" i="3"/>
  <c r="I31" i="3"/>
  <c r="H32" i="3"/>
  <c r="I6" i="3"/>
  <c r="G10" i="3"/>
  <c r="I12" i="3"/>
  <c r="H15" i="3"/>
  <c r="I18" i="3"/>
  <c r="G20" i="3"/>
  <c r="I22" i="3"/>
  <c r="H23" i="3"/>
  <c r="G24" i="3"/>
  <c r="I26" i="3"/>
  <c r="H29" i="3"/>
  <c r="I32" i="3"/>
  <c r="I8" i="3"/>
  <c r="I9" i="3"/>
  <c r="C33" i="3"/>
  <c r="I5" i="3"/>
  <c r="D37" i="2"/>
  <c r="I33" i="3" l="1"/>
  <c r="G33" i="3"/>
  <c r="H33" i="3"/>
</calcChain>
</file>

<file path=xl/sharedStrings.xml><?xml version="1.0" encoding="utf-8"?>
<sst xmlns="http://schemas.openxmlformats.org/spreadsheetml/2006/main" count="107" uniqueCount="84">
  <si>
    <t>Workforce Development Division</t>
  </si>
  <si>
    <t>Board Contract Year 2020 Child Care Local Match Agreements</t>
  </si>
  <si>
    <t>Donations from Private Entities</t>
  </si>
  <si>
    <t>Pledging Entity</t>
  </si>
  <si>
    <t>LWDA</t>
  </si>
  <si>
    <t>Local Pledged Amount</t>
  </si>
  <si>
    <t>-</t>
  </si>
  <si>
    <t>Subtotal</t>
  </si>
  <si>
    <t>Transfers and Certifications of Expense from Public Entities</t>
  </si>
  <si>
    <t>US Department of the Army, CYS, Fort Bliss</t>
  </si>
  <si>
    <t>Borderplex</t>
  </si>
  <si>
    <t>University of Texas at El Paso</t>
  </si>
  <si>
    <t>Austin Community College</t>
  </si>
  <si>
    <t>Capital Area</t>
  </si>
  <si>
    <t>Austin Indpendent School District</t>
  </si>
  <si>
    <t>Austin Public Health</t>
  </si>
  <si>
    <t>City of Dallas</t>
  </si>
  <si>
    <t>Dallas County</t>
  </si>
  <si>
    <t>City of Mesquite</t>
  </si>
  <si>
    <t>Dallas County Community College District</t>
  </si>
  <si>
    <t>City of Waco</t>
  </si>
  <si>
    <t>Heart of Texas</t>
  </si>
  <si>
    <t>City of McAllen</t>
  </si>
  <si>
    <t>Lower Rio Grande Valley</t>
  </si>
  <si>
    <t>Edcouch Elsa Indpendent School District</t>
  </si>
  <si>
    <t>Pharr-San Juan-Alamo Indpendent School District</t>
  </si>
  <si>
    <t>La Joya Indpendent School District</t>
  </si>
  <si>
    <t>University of Texas Rio Grande Valley</t>
  </si>
  <si>
    <t>North East Texas</t>
  </si>
  <si>
    <t>Archer City Independent School District</t>
  </si>
  <si>
    <t>North Texas</t>
  </si>
  <si>
    <t>Texas Tech University</t>
  </si>
  <si>
    <t>Panhandle</t>
  </si>
  <si>
    <t>South Plains</t>
  </si>
  <si>
    <t>Texoma</t>
  </si>
  <si>
    <t>West Central</t>
  </si>
  <si>
    <t>STATE TOTALS</t>
  </si>
  <si>
    <t>Total</t>
  </si>
  <si>
    <t>Amount Pledged To-Date*</t>
  </si>
  <si>
    <t>Amount Exceeded                        To Date</t>
  </si>
  <si>
    <t>Local Target</t>
  </si>
  <si>
    <t>Federal Target</t>
  </si>
  <si>
    <t>*Includes amounts in this Action.</t>
  </si>
  <si>
    <t>Board Contract Year 2020 Child Care Local Match: Secured and Remaining Amounts</t>
  </si>
  <si>
    <t xml:space="preserve">Submitted for Commission Action on </t>
  </si>
  <si>
    <t>LWDA No.</t>
  </si>
  <si>
    <t>Percentage of Local Match Secured</t>
  </si>
  <si>
    <t>!1</t>
  </si>
  <si>
    <t>!2</t>
  </si>
  <si>
    <t>!3</t>
  </si>
  <si>
    <t>!6</t>
  </si>
  <si>
    <t>!7</t>
  </si>
  <si>
    <t>!9</t>
  </si>
  <si>
    <t>!10</t>
  </si>
  <si>
    <t>Concho Valley</t>
  </si>
  <si>
    <t>!13</t>
  </si>
  <si>
    <t>!14</t>
  </si>
  <si>
    <t>!23</t>
  </si>
  <si>
    <t>!25</t>
  </si>
  <si>
    <t>TOTALS</t>
  </si>
  <si>
    <t>NOTE: Boards on today's agenda are highlighted and proceeded with an exclamation point.  An amount in blue or followed by a $ are in excess of a Board's local match target.</t>
  </si>
  <si>
    <r>
      <t>Subject</t>
    </r>
    <r>
      <rPr>
        <sz val="11"/>
        <color theme="1"/>
        <rFont val="Calibri"/>
        <family val="2"/>
        <scheme val="minor"/>
      </rPr>
      <t>:  BCY 20 Child Care Local Match Agreements</t>
    </r>
  </si>
  <si>
    <r>
      <t>Date</t>
    </r>
    <r>
      <rPr>
        <sz val="11"/>
        <color theme="1"/>
        <rFont val="Calibri"/>
        <family val="2"/>
        <scheme val="minor"/>
      </rPr>
      <t xml:space="preserve">:  </t>
    </r>
  </si>
  <si>
    <r>
      <t>Issue</t>
    </r>
    <r>
      <rPr>
        <sz val="11"/>
        <color theme="1"/>
        <rFont val="Calibri"/>
        <family val="2"/>
        <scheme val="minor"/>
      </rPr>
      <t>:  Acceptance of BCY 20 Child Care Local Match Agreements from the Boards.</t>
    </r>
  </si>
  <si>
    <r>
      <t>Facts</t>
    </r>
    <r>
      <rPr>
        <sz val="11"/>
        <color theme="1"/>
        <rFont val="Calibri"/>
        <family val="2"/>
        <scheme val="minor"/>
      </rPr>
      <t>: </t>
    </r>
  </si>
  <si>
    <t>Annually, local workforce development boards submit local match pledges to secure federal child care funds pursuant to Commission rule §809.17. This will be a standing agenda item, as Boards may continue to submit match agreements through January 31, 2020.</t>
  </si>
  <si>
    <r>
      <t>Discussion</t>
    </r>
    <r>
      <rPr>
        <sz val="11"/>
        <color theme="1"/>
        <rFont val="Calibri"/>
        <family val="2"/>
        <scheme val="minor"/>
      </rPr>
      <t>: 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</si>
  <si>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u/>
        <sz val="11"/>
        <color theme="1"/>
        <rFont val="Times New Roman"/>
        <family val="1"/>
      </rPr>
      <t>Discussion, Consideration, and Possible Action Regarding the Acceptance of Pledges for Board Contract Year 2020 Child Care Matching Funds</t>
    </r>
  </si>
  <si>
    <t xml:space="preserve">Relevant Authority: 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</si>
  <si>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Commission Rule 809.17  </t>
    </r>
  </si>
  <si>
    <r>
      <t>Recommendation</t>
    </r>
    <r>
      <rPr>
        <sz val="11"/>
        <color theme="1"/>
        <rFont val="Calibri"/>
        <family val="2"/>
        <scheme val="minor"/>
      </rPr>
      <t>: 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</si>
  <si>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Accept pledges submitted   </t>
    </r>
  </si>
  <si>
    <t>TARGETS - LOCAL</t>
  </si>
  <si>
    <t>TARGETS - FEDERAL</t>
  </si>
  <si>
    <t>AMOUNT PLEDGED TO DATE - LOCAL</t>
  </si>
  <si>
    <t>AMOUNT PLEDGED TO DATE - FEDERAL</t>
  </si>
  <si>
    <t>REMAINDER - LOCAL</t>
  </si>
  <si>
    <t>REMAINDER - FEDERAL</t>
  </si>
  <si>
    <t>Submitted for Commission Action on:  February 25, 2020</t>
  </si>
  <si>
    <t>Total  included in this Action for Commission Acceptance: $6,219.293</t>
  </si>
  <si>
    <t xml:space="preserve"> February 25, 2020 Commission Meeting</t>
  </si>
  <si>
    <r>
      <t>Staff requests Commission acceptance of child care pledges</t>
    </r>
    <r>
      <rPr>
        <b/>
        <sz val="11"/>
        <color rgb="FF008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for donations, transfers</t>
    </r>
    <r>
      <rPr>
        <b/>
        <sz val="11"/>
        <color theme="1"/>
        <rFont val="Calibri"/>
        <family val="2"/>
        <scheme val="minor"/>
      </rPr>
      <t>,</t>
    </r>
    <r>
      <rPr>
        <b/>
        <sz val="11"/>
        <color rgb="FF000000"/>
        <rFont val="Calibri"/>
        <family val="2"/>
        <scheme val="minor"/>
      </rPr>
      <t xml:space="preserve"> and certifications of expense for BCY 20 in the amount of $6,219,293.</t>
    </r>
  </si>
  <si>
    <t xml:space="preserve">·         All Boards have secured their local Match, as well as the state.   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</si>
  <si>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Boards have secured 108.92% of the statewide child care local match target compared to 113.44% at this time last year (02/26/2019).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</si>
</sst>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[$-409]mmmm\ d\,\ yyyy;@"/>
    <numFmt numFmtId="165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66FF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color rgb="FF0066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u/>
      <sz val="11"/>
      <color theme="1"/>
      <name val="Times New Roman"/>
      <family val="1"/>
    </font>
    <font>
      <b/>
      <i/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1" fontId="4" fillId="0" borderId="4" xfId="0" applyNumberFormat="1" applyFont="1" applyBorder="1" applyAlignment="1">
      <alignment horizontal="center" wrapText="1"/>
    </xf>
    <xf numFmtId="165" fontId="3" fillId="0" borderId="4" xfId="0" applyNumberFormat="1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6" fontId="3" fillId="0" borderId="0" xfId="0" applyNumberFormat="1" applyFont="1" applyAlignment="1">
      <alignment horizontal="center" wrapText="1"/>
    </xf>
    <xf numFmtId="42" fontId="4" fillId="0" borderId="5" xfId="0" applyNumberFormat="1" applyFont="1" applyBorder="1"/>
    <xf numFmtId="6" fontId="5" fillId="0" borderId="4" xfId="0" applyNumberFormat="1" applyFont="1" applyBorder="1"/>
    <xf numFmtId="42" fontId="4" fillId="0" borderId="0" xfId="0" applyNumberFormat="1" applyFont="1"/>
    <xf numFmtId="0" fontId="3" fillId="0" borderId="0" xfId="0" applyFont="1" applyAlignment="1">
      <alignment horizontal="center" wrapText="1"/>
    </xf>
    <xf numFmtId="42" fontId="4" fillId="0" borderId="4" xfId="0" applyNumberFormat="1" applyFont="1" applyBorder="1"/>
    <xf numFmtId="6" fontId="1" fillId="0" borderId="4" xfId="0" applyNumberFormat="1" applyFont="1" applyBorder="1"/>
    <xf numFmtId="0" fontId="7" fillId="0" borderId="0" xfId="0" applyFont="1"/>
    <xf numFmtId="0" fontId="4" fillId="0" borderId="0" xfId="0" applyFont="1" applyAlignment="1">
      <alignment wrapText="1"/>
    </xf>
    <xf numFmtId="3" fontId="2" fillId="0" borderId="4" xfId="0" applyNumberFormat="1" applyFont="1" applyBorder="1"/>
    <xf numFmtId="3" fontId="2" fillId="0" borderId="0" xfId="0" applyNumberFormat="1" applyFont="1"/>
    <xf numFmtId="41" fontId="2" fillId="0" borderId="0" xfId="0" applyNumberFormat="1" applyFont="1"/>
    <xf numFmtId="0" fontId="8" fillId="0" borderId="0" xfId="0" applyFont="1"/>
    <xf numFmtId="0" fontId="12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41" fontId="11" fillId="0" borderId="4" xfId="0" applyNumberFormat="1" applyFont="1" applyBorder="1"/>
    <xf numFmtId="41" fontId="11" fillId="0" borderId="4" xfId="0" applyNumberFormat="1" applyFont="1" applyBorder="1" applyAlignment="1">
      <alignment horizontal="right"/>
    </xf>
    <xf numFmtId="41" fontId="13" fillId="0" borderId="4" xfId="0" applyNumberFormat="1" applyFont="1" applyBorder="1" applyAlignment="1">
      <alignment horizontal="right"/>
    </xf>
    <xf numFmtId="10" fontId="11" fillId="0" borderId="4" xfId="0" applyNumberFormat="1" applyFont="1" applyBorder="1"/>
    <xf numFmtId="10" fontId="14" fillId="0" borderId="4" xfId="0" applyNumberFormat="1" applyFont="1" applyBorder="1"/>
    <xf numFmtId="0" fontId="8" fillId="0" borderId="0" xfId="0" applyFont="1" applyAlignment="1">
      <alignment horizontal="right"/>
    </xf>
    <xf numFmtId="0" fontId="15" fillId="0" borderId="0" xfId="0" applyFont="1"/>
    <xf numFmtId="165" fontId="8" fillId="0" borderId="0" xfId="0" applyNumberFormat="1" applyFont="1"/>
    <xf numFmtId="165" fontId="13" fillId="0" borderId="0" xfId="0" applyNumberFormat="1" applyFont="1"/>
    <xf numFmtId="10" fontId="8" fillId="0" borderId="0" xfId="0" applyNumberFormat="1" applyFont="1"/>
    <xf numFmtId="165" fontId="0" fillId="0" borderId="0" xfId="0" applyNumberFormat="1"/>
    <xf numFmtId="42" fontId="0" fillId="0" borderId="0" xfId="0" applyNumberFormat="1"/>
    <xf numFmtId="0" fontId="11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6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indent="5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/>
    <xf numFmtId="41" fontId="8" fillId="2" borderId="4" xfId="0" applyNumberFormat="1" applyFont="1" applyFill="1" applyBorder="1"/>
    <xf numFmtId="41" fontId="8" fillId="2" borderId="4" xfId="0" applyNumberFormat="1" applyFont="1" applyFill="1" applyBorder="1" applyAlignment="1">
      <alignment horizontal="right"/>
    </xf>
    <xf numFmtId="41" fontId="13" fillId="2" borderId="4" xfId="0" applyNumberFormat="1" applyFont="1" applyFill="1" applyBorder="1" applyAlignment="1">
      <alignment horizontal="right"/>
    </xf>
    <xf numFmtId="10" fontId="8" fillId="2" borderId="4" xfId="0" applyNumberFormat="1" applyFont="1" applyFill="1" applyBorder="1"/>
    <xf numFmtId="0" fontId="8" fillId="2" borderId="6" xfId="0" applyFont="1" applyFill="1" applyBorder="1" applyAlignment="1">
      <alignment horizontal="center"/>
    </xf>
    <xf numFmtId="0" fontId="8" fillId="2" borderId="6" xfId="0" applyFont="1" applyFill="1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22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4" xfId="0" applyFont="1" applyBorder="1" applyAlignment="1">
      <alignment horizontal="center"/>
    </xf>
    <xf numFmtId="0" fontId="23" fillId="0" borderId="0" xfId="0" applyFont="1" applyAlignment="1">
      <alignment horizontal="left" vertical="center" wrapText="1"/>
    </xf>
  </cellXfs>
  <cellStyles count="1">
    <cellStyle name="Normal" xfId="0" builtinId="0"/>
  </cellStyles>
  <dxfs count="2">
    <dxf>
      <font>
        <b/>
        <i val="0"/>
      </font>
    </dxf>
    <dxf>
      <font>
        <color theme="3" tint="0.39994506668294322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EL/Commission%20Notebook%20(Match)/FY%202020/BCY%202020%20CCLM%20Agreement%20Tracking%20Spreadsheet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Template"/>
      <sheetName val="CommNtbkMatl 02.25.2020"/>
      <sheetName val="Notebook Summary"/>
      <sheetName val="CommNtbkMatl 02.04.2020"/>
      <sheetName val="CommNtbkMatl 01.21.2020"/>
      <sheetName val="CommNtbkMatl 01.07.2020"/>
      <sheetName val="CommNtbkMatl 11.26.2019"/>
      <sheetName val="CommNtbkMatl 10.29.2019"/>
      <sheetName val="01 Panhandle"/>
      <sheetName val="02 South Plains"/>
      <sheetName val="03 North TX"/>
      <sheetName val="04 N. Central TX"/>
      <sheetName val="05 Tarrant"/>
      <sheetName val="06 Dallas"/>
      <sheetName val="07 North East TX"/>
      <sheetName val="08 East TX"/>
      <sheetName val="09 West Central"/>
      <sheetName val="10 Borderplex"/>
      <sheetName val="11 Permian Basin"/>
      <sheetName val="12 Concho Valley"/>
      <sheetName val="13 Heart of TX"/>
      <sheetName val="14 Capital Area"/>
      <sheetName val="15 Rural Capital"/>
      <sheetName val="16 Brazos Valley"/>
      <sheetName val="17 Deep East TX"/>
      <sheetName val="18 South East TX"/>
      <sheetName val="19 Golden Crescent"/>
      <sheetName val="20 Alamo"/>
      <sheetName val="21 South TX"/>
      <sheetName val="22 Coastal Bend"/>
      <sheetName val="23 Lower Rio"/>
      <sheetName val="24 Cameron"/>
      <sheetName val="25 Texoma"/>
      <sheetName val="26 Central TX"/>
      <sheetName val="27 Middle Rio"/>
      <sheetName val="28 Gulf Coast"/>
      <sheetName val="FY20 CC Local Match Summary"/>
      <sheetName val="FY20 Allocations"/>
      <sheetName val="Share Excess Match"/>
    </sheetNames>
    <sheetDataSet>
      <sheetData sheetId="0"/>
      <sheetData sheetId="1">
        <row r="3">
          <cell r="C3">
            <v>43886</v>
          </cell>
        </row>
      </sheetData>
      <sheetData sheetId="2">
        <row r="36">
          <cell r="E36">
            <v>45042650</v>
          </cell>
          <cell r="F36">
            <v>82706048</v>
          </cell>
        </row>
      </sheetData>
      <sheetData sheetId="3">
        <row r="66">
          <cell r="D66">
            <v>38823357</v>
          </cell>
        </row>
      </sheetData>
      <sheetData sheetId="4"/>
      <sheetData sheetId="5"/>
      <sheetData sheetId="6"/>
      <sheetData sheetId="7"/>
      <sheetData sheetId="8">
        <row r="4">
          <cell r="R4">
            <v>791000</v>
          </cell>
        </row>
      </sheetData>
      <sheetData sheetId="9">
        <row r="4">
          <cell r="R4">
            <v>642987</v>
          </cell>
          <cell r="V4">
            <v>1285974</v>
          </cell>
        </row>
      </sheetData>
      <sheetData sheetId="10">
        <row r="4">
          <cell r="R4">
            <v>295457</v>
          </cell>
        </row>
      </sheetData>
      <sheetData sheetId="11">
        <row r="4">
          <cell r="R4">
            <v>3001421</v>
          </cell>
        </row>
      </sheetData>
      <sheetData sheetId="12">
        <row r="4">
          <cell r="R4">
            <v>3646442</v>
          </cell>
        </row>
      </sheetData>
      <sheetData sheetId="13">
        <row r="4">
          <cell r="R4">
            <v>4542034</v>
          </cell>
          <cell r="V4">
            <v>9084068</v>
          </cell>
        </row>
      </sheetData>
      <sheetData sheetId="14">
        <row r="4">
          <cell r="R4">
            <v>436153</v>
          </cell>
          <cell r="V4">
            <v>872306</v>
          </cell>
        </row>
      </sheetData>
      <sheetData sheetId="15">
        <row r="4">
          <cell r="R4">
            <v>1213739</v>
          </cell>
          <cell r="V4">
            <v>2427478</v>
          </cell>
        </row>
      </sheetData>
      <sheetData sheetId="16">
        <row r="4">
          <cell r="R4">
            <v>841993</v>
          </cell>
        </row>
      </sheetData>
      <sheetData sheetId="17">
        <row r="4">
          <cell r="R4">
            <v>1642892</v>
          </cell>
        </row>
      </sheetData>
      <sheetData sheetId="18">
        <row r="4">
          <cell r="R4">
            <v>648594</v>
          </cell>
          <cell r="V4">
            <v>1297188</v>
          </cell>
        </row>
      </sheetData>
      <sheetData sheetId="19">
        <row r="4">
          <cell r="R4">
            <v>1068745</v>
          </cell>
        </row>
      </sheetData>
      <sheetData sheetId="20">
        <row r="4">
          <cell r="R4">
            <v>557970</v>
          </cell>
          <cell r="V4">
            <v>1115940</v>
          </cell>
        </row>
      </sheetData>
      <sheetData sheetId="21">
        <row r="4">
          <cell r="R4">
            <v>2127137</v>
          </cell>
        </row>
      </sheetData>
      <sheetData sheetId="22">
        <row r="4">
          <cell r="R4">
            <v>1313301</v>
          </cell>
        </row>
      </sheetData>
      <sheetData sheetId="23">
        <row r="4">
          <cell r="R4">
            <v>465146</v>
          </cell>
          <cell r="V4">
            <v>930292</v>
          </cell>
        </row>
      </sheetData>
      <sheetData sheetId="24">
        <row r="4">
          <cell r="R4">
            <v>577782</v>
          </cell>
          <cell r="V4">
            <v>1155564</v>
          </cell>
        </row>
      </sheetData>
      <sheetData sheetId="25">
        <row r="4">
          <cell r="R4">
            <v>576154</v>
          </cell>
          <cell r="V4">
            <v>1152308</v>
          </cell>
        </row>
      </sheetData>
      <sheetData sheetId="26">
        <row r="4">
          <cell r="R4">
            <v>276965</v>
          </cell>
          <cell r="V4">
            <v>553930</v>
          </cell>
        </row>
      </sheetData>
      <sheetData sheetId="27">
        <row r="4">
          <cell r="R4">
            <v>3605163</v>
          </cell>
          <cell r="V4">
            <v>7210326</v>
          </cell>
        </row>
      </sheetData>
      <sheetData sheetId="28">
        <row r="4">
          <cell r="R4">
            <v>765048</v>
          </cell>
          <cell r="V4">
            <v>1530096</v>
          </cell>
        </row>
      </sheetData>
      <sheetData sheetId="29">
        <row r="4">
          <cell r="R4">
            <v>894983</v>
          </cell>
          <cell r="V4">
            <v>1789966</v>
          </cell>
        </row>
      </sheetData>
      <sheetData sheetId="30">
        <row r="4">
          <cell r="B4">
            <v>2451000</v>
          </cell>
        </row>
      </sheetData>
      <sheetData sheetId="31">
        <row r="4">
          <cell r="B4">
            <v>1112156</v>
          </cell>
        </row>
      </sheetData>
      <sheetData sheetId="32">
        <row r="4">
          <cell r="R4">
            <v>270697</v>
          </cell>
          <cell r="V4">
            <v>541394</v>
          </cell>
        </row>
      </sheetData>
      <sheetData sheetId="33">
        <row r="4">
          <cell r="R4">
            <v>802000</v>
          </cell>
        </row>
      </sheetData>
      <sheetData sheetId="34">
        <row r="4">
          <cell r="R4">
            <v>344286</v>
          </cell>
          <cell r="V4">
            <v>688572</v>
          </cell>
        </row>
      </sheetData>
      <sheetData sheetId="35">
        <row r="4">
          <cell r="R4">
            <v>10131405</v>
          </cell>
          <cell r="V4">
            <v>20262810</v>
          </cell>
        </row>
      </sheetData>
      <sheetData sheetId="36">
        <row r="4">
          <cell r="B4" t="str">
            <v>Panhandle</v>
          </cell>
        </row>
        <row r="5">
          <cell r="B5" t="str">
            <v>South Plains</v>
          </cell>
        </row>
        <row r="6">
          <cell r="B6" t="str">
            <v xml:space="preserve">North Texas </v>
          </cell>
        </row>
        <row r="7">
          <cell r="B7" t="str">
            <v>North Central Texas</v>
          </cell>
        </row>
        <row r="8">
          <cell r="B8" t="str">
            <v>Tarrant County</v>
          </cell>
        </row>
        <row r="9">
          <cell r="B9" t="str">
            <v xml:space="preserve">Dallas County    </v>
          </cell>
        </row>
        <row r="10">
          <cell r="B10" t="str">
            <v xml:space="preserve">North East Texas </v>
          </cell>
        </row>
        <row r="11">
          <cell r="B11" t="str">
            <v>East Texas</v>
          </cell>
        </row>
        <row r="12">
          <cell r="B12" t="str">
            <v>West Central Texas</v>
          </cell>
        </row>
        <row r="13">
          <cell r="B13" t="str">
            <v>Borderplex</v>
          </cell>
        </row>
        <row r="14">
          <cell r="B14" t="str">
            <v>Permian Basin</v>
          </cell>
        </row>
        <row r="16">
          <cell r="B16" t="str">
            <v>Heart of Texas</v>
          </cell>
        </row>
        <row r="17">
          <cell r="B17" t="str">
            <v>Capital Area</v>
          </cell>
        </row>
        <row r="18">
          <cell r="B18" t="str">
            <v>Rural Capital</v>
          </cell>
        </row>
        <row r="19">
          <cell r="B19" t="str">
            <v>Brazos Valley</v>
          </cell>
        </row>
        <row r="20">
          <cell r="B20" t="str">
            <v>Deep East Texas</v>
          </cell>
        </row>
        <row r="21">
          <cell r="B21" t="str">
            <v>South East Texas</v>
          </cell>
        </row>
        <row r="22">
          <cell r="B22" t="str">
            <v>Golden Crescent</v>
          </cell>
        </row>
        <row r="23">
          <cell r="B23" t="str">
            <v>Alamo</v>
          </cell>
        </row>
        <row r="24">
          <cell r="B24" t="str">
            <v>South Texas</v>
          </cell>
        </row>
        <row r="25">
          <cell r="B25" t="str">
            <v>Coastal Bend</v>
          </cell>
        </row>
        <row r="26">
          <cell r="B26" t="str">
            <v>Lower Rio Grande Valley</v>
          </cell>
        </row>
        <row r="27">
          <cell r="B27" t="str">
            <v>Cameron County</v>
          </cell>
        </row>
        <row r="28">
          <cell r="B28" t="str">
            <v>Texoma</v>
          </cell>
        </row>
        <row r="29">
          <cell r="B29" t="str">
            <v xml:space="preserve">Central Texas  </v>
          </cell>
        </row>
        <row r="30">
          <cell r="B30" t="str">
            <v>Middle Rio Grande</v>
          </cell>
        </row>
        <row r="31">
          <cell r="B31" t="str">
            <v xml:space="preserve">Gulf Coast </v>
          </cell>
        </row>
      </sheetData>
      <sheetData sheetId="37">
        <row r="3">
          <cell r="L3">
            <v>1328536</v>
          </cell>
          <cell r="N3">
            <v>664268</v>
          </cell>
        </row>
        <row r="4">
          <cell r="L4">
            <v>1285974</v>
          </cell>
          <cell r="N4">
            <v>642987</v>
          </cell>
        </row>
        <row r="5">
          <cell r="L5">
            <v>588918</v>
          </cell>
          <cell r="N5">
            <v>294459</v>
          </cell>
        </row>
        <row r="6">
          <cell r="L6">
            <v>5628806</v>
          </cell>
          <cell r="N6">
            <v>2814403</v>
          </cell>
        </row>
        <row r="7">
          <cell r="L7">
            <v>5699682</v>
          </cell>
          <cell r="N7">
            <v>2849841</v>
          </cell>
        </row>
        <row r="8">
          <cell r="L8">
            <v>9084068</v>
          </cell>
          <cell r="N8">
            <v>4542034</v>
          </cell>
        </row>
        <row r="9">
          <cell r="L9">
            <v>872306</v>
          </cell>
          <cell r="N9">
            <v>436153</v>
          </cell>
        </row>
        <row r="10">
          <cell r="L10">
            <v>2427478</v>
          </cell>
          <cell r="N10">
            <v>1213739</v>
          </cell>
        </row>
        <row r="11">
          <cell r="L11">
            <v>875812</v>
          </cell>
          <cell r="N11">
            <v>437906</v>
          </cell>
        </row>
        <row r="12">
          <cell r="L12">
            <v>3134364</v>
          </cell>
          <cell r="N12">
            <v>1567182</v>
          </cell>
        </row>
        <row r="13">
          <cell r="L13">
            <v>1297188</v>
          </cell>
          <cell r="N13">
            <v>648594</v>
          </cell>
        </row>
        <row r="14">
          <cell r="L14">
            <v>371146</v>
          </cell>
          <cell r="N14">
            <v>185573</v>
          </cell>
        </row>
        <row r="15">
          <cell r="L15">
            <v>1115940</v>
          </cell>
          <cell r="N15">
            <v>557970</v>
          </cell>
        </row>
        <row r="16">
          <cell r="L16">
            <v>2796378</v>
          </cell>
          <cell r="N16">
            <v>1398189</v>
          </cell>
        </row>
        <row r="17">
          <cell r="L17">
            <v>2007714</v>
          </cell>
          <cell r="N17">
            <v>1003857</v>
          </cell>
        </row>
        <row r="18">
          <cell r="L18">
            <v>930292</v>
          </cell>
          <cell r="N18">
            <v>465146</v>
          </cell>
        </row>
        <row r="19">
          <cell r="L19">
            <v>1155564</v>
          </cell>
          <cell r="N19">
            <v>577782</v>
          </cell>
        </row>
        <row r="20">
          <cell r="L20">
            <v>1152308</v>
          </cell>
          <cell r="N20">
            <v>576154</v>
          </cell>
        </row>
        <row r="21">
          <cell r="L21">
            <v>553930</v>
          </cell>
          <cell r="N21">
            <v>276965</v>
          </cell>
        </row>
        <row r="22">
          <cell r="L22">
            <v>7210326</v>
          </cell>
          <cell r="N22">
            <v>3605163</v>
          </cell>
        </row>
        <row r="23">
          <cell r="L23">
            <v>1530096</v>
          </cell>
          <cell r="N23">
            <v>765048</v>
          </cell>
        </row>
        <row r="24">
          <cell r="L24">
            <v>1789966</v>
          </cell>
          <cell r="N24">
            <v>894983</v>
          </cell>
        </row>
        <row r="25">
          <cell r="L25">
            <v>4886202</v>
          </cell>
          <cell r="N25">
            <v>2443101</v>
          </cell>
        </row>
        <row r="26">
          <cell r="L26">
            <v>2034584</v>
          </cell>
          <cell r="N26">
            <v>1017292</v>
          </cell>
        </row>
        <row r="27">
          <cell r="L27">
            <v>541394</v>
          </cell>
          <cell r="N27">
            <v>270697</v>
          </cell>
        </row>
        <row r="28">
          <cell r="L28">
            <v>1455694</v>
          </cell>
          <cell r="N28">
            <v>727847</v>
          </cell>
        </row>
        <row r="29">
          <cell r="L29">
            <v>688572</v>
          </cell>
          <cell r="N29">
            <v>344286</v>
          </cell>
        </row>
        <row r="30">
          <cell r="L30">
            <v>20262810</v>
          </cell>
          <cell r="N30">
            <v>10131405</v>
          </cell>
        </row>
        <row r="31">
          <cell r="L31">
            <v>82706048</v>
          </cell>
          <cell r="N31">
            <v>41353024</v>
          </cell>
        </row>
      </sheetData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0C6DE-10C0-4575-9BE3-7763806C6169}">
  <sheetPr>
    <tabColor theme="9" tint="-0.249977111117893"/>
    <pageSetUpPr fitToPage="1"/>
  </sheetPr>
  <dimension ref="A1:Z39"/>
  <sheetViews>
    <sheetView showGridLines="0" tabSelected="1" workbookViewId="0">
      <selection activeCell="F14" sqref="F14"/>
    </sheetView>
  </sheetViews>
  <sheetFormatPr defaultColWidth="0" defaultRowHeight="15" customHeight="1" zeroHeight="1" x14ac:dyDescent="0.25"/>
  <cols>
    <col min="1" max="12" width="9.140625" customWidth="1"/>
    <col min="13" max="13" width="2.7109375" customWidth="1"/>
    <col min="14" max="26" width="0" hidden="1" customWidth="1"/>
    <col min="27" max="16384" width="9.140625" hidden="1"/>
  </cols>
  <sheetData>
    <row r="1" spans="1:26" x14ac:dyDescent="0.25">
      <c r="A1" s="53" t="s">
        <v>61</v>
      </c>
    </row>
    <row r="2" spans="1:26" x14ac:dyDescent="0.25">
      <c r="A2" s="53" t="s">
        <v>62</v>
      </c>
      <c r="B2" s="54" t="s">
        <v>80</v>
      </c>
      <c r="F2" s="55"/>
    </row>
    <row r="3" spans="1:26" x14ac:dyDescent="0.25">
      <c r="A3" s="53" t="s">
        <v>63</v>
      </c>
    </row>
    <row r="4" spans="1:26" x14ac:dyDescent="0.25">
      <c r="A4" s="53" t="s">
        <v>64</v>
      </c>
    </row>
    <row r="5" spans="1:26" ht="63.75" customHeight="1" x14ac:dyDescent="0.25">
      <c r="A5" s="60" t="s">
        <v>65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ht="31.5" customHeight="1" x14ac:dyDescent="0.25">
      <c r="A6" s="60" t="s">
        <v>81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55"/>
      <c r="N6" s="55"/>
      <c r="O6" s="55"/>
    </row>
    <row r="7" spans="1:26" ht="49.5" customHeight="1" x14ac:dyDescent="0.25">
      <c r="A7" s="87" t="s">
        <v>82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26" ht="28.5" customHeight="1" x14ac:dyDescent="0.25">
      <c r="A8" s="61" t="s">
        <v>83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26" x14ac:dyDescent="0.25">
      <c r="A9" s="53" t="s">
        <v>66</v>
      </c>
    </row>
    <row r="10" spans="1:26" ht="51" customHeight="1" x14ac:dyDescent="0.25">
      <c r="A10" s="61" t="s">
        <v>67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26" x14ac:dyDescent="0.25">
      <c r="A11" s="53" t="s">
        <v>68</v>
      </c>
    </row>
    <row r="12" spans="1:26" x14ac:dyDescent="0.25">
      <c r="A12" s="57" t="s">
        <v>69</v>
      </c>
    </row>
    <row r="13" spans="1:26" x14ac:dyDescent="0.25">
      <c r="A13" s="53" t="s">
        <v>70</v>
      </c>
    </row>
    <row r="14" spans="1:26" x14ac:dyDescent="0.25">
      <c r="A14" s="57" t="s">
        <v>71</v>
      </c>
    </row>
    <row r="15" spans="1:26" ht="8.25" customHeight="1" x14ac:dyDescent="0.25"/>
    <row r="16" spans="1:26" x14ac:dyDescent="0.25"/>
    <row r="17" x14ac:dyDescent="0.25"/>
    <row r="18" x14ac:dyDescent="0.25"/>
    <row r="19" x14ac:dyDescent="0.25"/>
    <row r="20" x14ac:dyDescent="0.25"/>
    <row r="21" x14ac:dyDescent="0.25"/>
    <row r="22" ht="15" hidden="1" customHeight="1" x14ac:dyDescent="0.25"/>
    <row r="23" ht="15" hidden="1" customHeight="1" x14ac:dyDescent="0.25"/>
    <row r="24" ht="15" hidden="1" customHeight="1" x14ac:dyDescent="0.25"/>
    <row r="25" ht="15" hidden="1" customHeight="1" x14ac:dyDescent="0.25"/>
    <row r="26" ht="15" hidden="1" customHeight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</sheetData>
  <mergeCells count="5">
    <mergeCell ref="A5:L5"/>
    <mergeCell ref="A6:L6"/>
    <mergeCell ref="A7:K7"/>
    <mergeCell ref="A8:L8"/>
    <mergeCell ref="A10:L10"/>
  </mergeCell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A2C1D-8569-42FC-84CF-5D184A875429}">
  <sheetPr>
    <tabColor rgb="FFFFFF00"/>
    <pageSetUpPr fitToPage="1"/>
  </sheetPr>
  <dimension ref="A1:L75"/>
  <sheetViews>
    <sheetView showGridLines="0" tabSelected="1" workbookViewId="0">
      <selection activeCell="F14" sqref="F14"/>
    </sheetView>
  </sheetViews>
  <sheetFormatPr defaultColWidth="0" defaultRowHeight="12.75" customHeight="1" zeroHeight="1" x14ac:dyDescent="0.25"/>
  <cols>
    <col min="1" max="1" width="21.42578125" style="2" customWidth="1"/>
    <col min="2" max="2" width="40.140625" style="2" customWidth="1"/>
    <col min="3" max="4" width="27.140625" style="2" customWidth="1"/>
    <col min="5" max="5" width="1.5703125" style="2" customWidth="1"/>
    <col min="6" max="7" width="12.7109375" style="2" hidden="1"/>
    <col min="8" max="12" width="0" style="2" hidden="1"/>
    <col min="13" max="16384" width="9.140625" style="2" hidden="1"/>
  </cols>
  <sheetData>
    <row r="1" spans="1:6" ht="12.75" customHeight="1" x14ac:dyDescent="0.25">
      <c r="A1" s="1" t="s">
        <v>0</v>
      </c>
      <c r="D1" s="3"/>
    </row>
    <row r="2" spans="1:6" ht="12.75" customHeight="1" x14ac:dyDescent="0.25">
      <c r="A2" s="4" t="s">
        <v>1</v>
      </c>
      <c r="E2" s="5"/>
    </row>
    <row r="3" spans="1:6" s="83" customFormat="1" ht="24.75" customHeight="1" x14ac:dyDescent="0.25">
      <c r="A3" s="82" t="s">
        <v>78</v>
      </c>
      <c r="E3" s="84"/>
    </row>
    <row r="4" spans="1:6" ht="32.25" customHeight="1" x14ac:dyDescent="0.25">
      <c r="A4" s="85" t="s">
        <v>79</v>
      </c>
      <c r="B4" s="85"/>
      <c r="C4" s="8"/>
      <c r="D4" s="6"/>
    </row>
    <row r="5" spans="1:6" ht="12.75" customHeight="1" x14ac:dyDescent="0.25">
      <c r="A5" s="9" t="s">
        <v>2</v>
      </c>
      <c r="B5" s="6"/>
      <c r="C5" s="6"/>
      <c r="D5" s="81"/>
      <c r="E5" s="81"/>
      <c r="F5" s="10"/>
    </row>
    <row r="6" spans="1:6" ht="12.75" customHeight="1" x14ac:dyDescent="0.25">
      <c r="A6" s="64" t="s">
        <v>3</v>
      </c>
      <c r="B6" s="65"/>
      <c r="C6" s="11" t="s">
        <v>4</v>
      </c>
      <c r="D6" s="12" t="s">
        <v>5</v>
      </c>
      <c r="E6" s="10"/>
      <c r="F6" s="10"/>
    </row>
    <row r="7" spans="1:6" ht="12.75" customHeight="1" x14ac:dyDescent="0.25">
      <c r="A7" s="66"/>
      <c r="B7" s="67"/>
      <c r="C7" s="13" t="s">
        <v>6</v>
      </c>
      <c r="D7" s="14" t="s">
        <v>6</v>
      </c>
    </row>
    <row r="8" spans="1:6" ht="12.75" customHeight="1" x14ac:dyDescent="0.25">
      <c r="C8" s="7" t="s">
        <v>7</v>
      </c>
      <c r="D8" s="15">
        <f>SUM(D7:D7)</f>
        <v>0</v>
      </c>
    </row>
    <row r="9" spans="1:6" ht="12.75" customHeight="1" x14ac:dyDescent="0.25">
      <c r="A9" s="9" t="s">
        <v>8</v>
      </c>
      <c r="B9" s="6"/>
      <c r="C9" s="6"/>
      <c r="D9" s="6"/>
    </row>
    <row r="10" spans="1:6" ht="12.75" customHeight="1" x14ac:dyDescent="0.25">
      <c r="A10" s="64" t="s">
        <v>3</v>
      </c>
      <c r="B10" s="65"/>
      <c r="C10" s="12" t="s">
        <v>4</v>
      </c>
      <c r="D10" s="12" t="s">
        <v>5</v>
      </c>
    </row>
    <row r="11" spans="1:6" ht="12.75" customHeight="1" x14ac:dyDescent="0.25">
      <c r="A11" s="80" t="s">
        <v>9</v>
      </c>
      <c r="B11" s="80"/>
      <c r="C11" s="17" t="s">
        <v>10</v>
      </c>
      <c r="D11" s="14">
        <v>500000</v>
      </c>
    </row>
    <row r="12" spans="1:6" ht="12.75" customHeight="1" x14ac:dyDescent="0.25">
      <c r="A12" s="80" t="s">
        <v>11</v>
      </c>
      <c r="B12" s="80"/>
      <c r="C12" s="17" t="s">
        <v>10</v>
      </c>
      <c r="D12" s="14">
        <v>207892</v>
      </c>
    </row>
    <row r="13" spans="1:6" ht="12.75" customHeight="1" x14ac:dyDescent="0.25">
      <c r="A13" s="80" t="s">
        <v>12</v>
      </c>
      <c r="B13" s="80"/>
      <c r="C13" s="17" t="s">
        <v>13</v>
      </c>
      <c r="D13" s="14">
        <v>400163</v>
      </c>
    </row>
    <row r="14" spans="1:6" ht="12.75" customHeight="1" x14ac:dyDescent="0.25">
      <c r="A14" s="80" t="s">
        <v>14</v>
      </c>
      <c r="B14" s="80"/>
      <c r="C14" s="17" t="s">
        <v>13</v>
      </c>
      <c r="D14" s="14">
        <v>264674</v>
      </c>
    </row>
    <row r="15" spans="1:6" ht="12.75" customHeight="1" x14ac:dyDescent="0.25">
      <c r="A15" s="80" t="s">
        <v>15</v>
      </c>
      <c r="B15" s="80"/>
      <c r="C15" s="17" t="s">
        <v>13</v>
      </c>
      <c r="D15" s="14">
        <v>1462300</v>
      </c>
    </row>
    <row r="16" spans="1:6" ht="12.75" customHeight="1" x14ac:dyDescent="0.25">
      <c r="A16" s="80" t="s">
        <v>16</v>
      </c>
      <c r="B16" s="80"/>
      <c r="C16" s="17" t="s">
        <v>17</v>
      </c>
      <c r="D16" s="14">
        <v>450000</v>
      </c>
    </row>
    <row r="17" spans="1:4" ht="12.75" customHeight="1" x14ac:dyDescent="0.25">
      <c r="A17" s="80" t="s">
        <v>18</v>
      </c>
      <c r="B17" s="80"/>
      <c r="C17" s="17" t="s">
        <v>17</v>
      </c>
      <c r="D17" s="14">
        <v>400000</v>
      </c>
    </row>
    <row r="18" spans="1:4" ht="12.75" customHeight="1" x14ac:dyDescent="0.25">
      <c r="A18" s="80" t="s">
        <v>19</v>
      </c>
      <c r="B18" s="80"/>
      <c r="C18" s="17" t="s">
        <v>17</v>
      </c>
      <c r="D18" s="14">
        <v>625000</v>
      </c>
    </row>
    <row r="19" spans="1:4" ht="12.75" customHeight="1" x14ac:dyDescent="0.25">
      <c r="A19" s="80" t="s">
        <v>20</v>
      </c>
      <c r="B19" s="80"/>
      <c r="C19" s="17" t="s">
        <v>21</v>
      </c>
      <c r="D19" s="14">
        <v>302970</v>
      </c>
    </row>
    <row r="20" spans="1:4" ht="12.75" customHeight="1" x14ac:dyDescent="0.25">
      <c r="A20" s="80" t="s">
        <v>22</v>
      </c>
      <c r="B20" s="80"/>
      <c r="C20" s="17" t="s">
        <v>23</v>
      </c>
      <c r="D20" s="14">
        <v>180000</v>
      </c>
    </row>
    <row r="21" spans="1:4" ht="12.75" customHeight="1" x14ac:dyDescent="0.25">
      <c r="A21" s="80" t="s">
        <v>24</v>
      </c>
      <c r="B21" s="80"/>
      <c r="C21" s="17" t="s">
        <v>23</v>
      </c>
      <c r="D21" s="14">
        <v>45000</v>
      </c>
    </row>
    <row r="22" spans="1:4" ht="12.75" customHeight="1" x14ac:dyDescent="0.25">
      <c r="A22" s="80" t="s">
        <v>25</v>
      </c>
      <c r="B22" s="80"/>
      <c r="C22" s="17" t="s">
        <v>23</v>
      </c>
      <c r="D22" s="14">
        <v>60000</v>
      </c>
    </row>
    <row r="23" spans="1:4" ht="12.75" customHeight="1" x14ac:dyDescent="0.25">
      <c r="A23" s="80" t="s">
        <v>26</v>
      </c>
      <c r="B23" s="80"/>
      <c r="C23" s="17" t="s">
        <v>23</v>
      </c>
      <c r="D23" s="14">
        <v>300000</v>
      </c>
    </row>
    <row r="24" spans="1:4" ht="12.75" customHeight="1" x14ac:dyDescent="0.25">
      <c r="A24" s="80" t="s">
        <v>27</v>
      </c>
      <c r="B24" s="80"/>
      <c r="C24" s="17" t="s">
        <v>23</v>
      </c>
      <c r="D24" s="14">
        <v>100000</v>
      </c>
    </row>
    <row r="25" spans="1:4" ht="12.75" customHeight="1" x14ac:dyDescent="0.25">
      <c r="A25" s="80" t="s">
        <v>20</v>
      </c>
      <c r="B25" s="80"/>
      <c r="C25" s="17" t="s">
        <v>28</v>
      </c>
      <c r="D25" s="14">
        <v>75000</v>
      </c>
    </row>
    <row r="26" spans="1:4" ht="12.75" customHeight="1" x14ac:dyDescent="0.25">
      <c r="A26" s="80" t="s">
        <v>29</v>
      </c>
      <c r="B26" s="80"/>
      <c r="C26" s="17" t="s">
        <v>30</v>
      </c>
      <c r="D26" s="14">
        <v>65095</v>
      </c>
    </row>
    <row r="27" spans="1:4" ht="12.75" customHeight="1" x14ac:dyDescent="0.25">
      <c r="A27" s="80" t="s">
        <v>31</v>
      </c>
      <c r="B27" s="80"/>
      <c r="C27" s="17" t="s">
        <v>32</v>
      </c>
      <c r="D27" s="14">
        <v>50000</v>
      </c>
    </row>
    <row r="28" spans="1:4" ht="12.75" customHeight="1" x14ac:dyDescent="0.25">
      <c r="A28" s="80" t="s">
        <v>31</v>
      </c>
      <c r="B28" s="80"/>
      <c r="C28" s="17" t="s">
        <v>33</v>
      </c>
      <c r="D28" s="14">
        <v>430007</v>
      </c>
    </row>
    <row r="29" spans="1:4" ht="12.75" customHeight="1" x14ac:dyDescent="0.25">
      <c r="A29" s="80" t="s">
        <v>20</v>
      </c>
      <c r="B29" s="80"/>
      <c r="C29" s="17" t="s">
        <v>34</v>
      </c>
      <c r="D29" s="14">
        <v>101199</v>
      </c>
    </row>
    <row r="30" spans="1:4" ht="12.75" customHeight="1" x14ac:dyDescent="0.25">
      <c r="A30" s="80" t="s">
        <v>31</v>
      </c>
      <c r="B30" s="80"/>
      <c r="C30" s="17" t="s">
        <v>35</v>
      </c>
      <c r="D30" s="14">
        <v>199993</v>
      </c>
    </row>
    <row r="31" spans="1:4" ht="12.75" customHeight="1" x14ac:dyDescent="0.25">
      <c r="A31" s="62"/>
      <c r="B31" s="63"/>
      <c r="C31" s="17" t="s">
        <v>6</v>
      </c>
      <c r="D31" s="17" t="s">
        <v>6</v>
      </c>
    </row>
    <row r="32" spans="1:4" ht="12.75" customHeight="1" x14ac:dyDescent="0.25">
      <c r="A32" s="18"/>
      <c r="B32" s="18"/>
      <c r="C32" s="16" t="s">
        <v>7</v>
      </c>
      <c r="D32" s="15">
        <f>SUM(D11:D31)</f>
        <v>6219293</v>
      </c>
    </row>
    <row r="33" spans="1:11" ht="12.75" customHeight="1" x14ac:dyDescent="0.25">
      <c r="A33" s="18"/>
      <c r="B33" s="18"/>
      <c r="C33" s="19"/>
      <c r="D33" s="19"/>
    </row>
    <row r="34" spans="1:11" ht="12.75" customHeight="1" x14ac:dyDescent="0.25">
      <c r="B34" s="86" t="s">
        <v>36</v>
      </c>
      <c r="C34" s="86"/>
      <c r="D34" s="86"/>
      <c r="I34" s="3"/>
    </row>
    <row r="35" spans="1:11" ht="12.75" customHeight="1" x14ac:dyDescent="0.25">
      <c r="A35" s="12" t="s">
        <v>4</v>
      </c>
      <c r="B35" s="12" t="s">
        <v>37</v>
      </c>
      <c r="C35" s="12" t="s">
        <v>38</v>
      </c>
      <c r="D35" s="20" t="s">
        <v>39</v>
      </c>
      <c r="F35" s="21"/>
      <c r="I35" s="19"/>
      <c r="J35" s="19"/>
      <c r="K35" s="22"/>
    </row>
    <row r="36" spans="1:11" ht="12.75" customHeight="1" x14ac:dyDescent="0.25">
      <c r="A36" s="12" t="s">
        <v>40</v>
      </c>
      <c r="B36" s="23">
        <f>'[1]FY20 Allocations'!N31</f>
        <v>41353024</v>
      </c>
      <c r="C36" s="23">
        <f>'[1]Notebook Summary'!E36</f>
        <v>45042650</v>
      </c>
      <c r="D36" s="24">
        <v>3689626</v>
      </c>
      <c r="E36" s="25"/>
      <c r="I36" s="19"/>
      <c r="J36" s="19"/>
      <c r="K36" s="26"/>
    </row>
    <row r="37" spans="1:11" ht="12.75" customHeight="1" x14ac:dyDescent="0.25">
      <c r="A37" s="12" t="s">
        <v>41</v>
      </c>
      <c r="B37" s="27">
        <f>'[1]FY20 Allocations'!L31</f>
        <v>82706048</v>
      </c>
      <c r="C37" s="27">
        <f>'[1]Notebook Summary'!F36</f>
        <v>82706048</v>
      </c>
      <c r="D37" s="28">
        <f>B37-C37</f>
        <v>0</v>
      </c>
      <c r="I37" s="26"/>
      <c r="J37" s="19"/>
      <c r="K37" s="22"/>
    </row>
    <row r="38" spans="1:11" ht="12.75" customHeight="1" x14ac:dyDescent="0.25">
      <c r="A38" s="29" t="s">
        <v>42</v>
      </c>
    </row>
    <row r="39" spans="1:11" ht="12.75" customHeight="1" x14ac:dyDescent="0.25">
      <c r="A39" s="6"/>
    </row>
    <row r="40" spans="1:11" ht="12.75" hidden="1" customHeight="1" x14ac:dyDescent="0.25"/>
    <row r="41" spans="1:11" ht="12.75" hidden="1" customHeight="1" x14ac:dyDescent="0.25"/>
    <row r="42" spans="1:11" ht="12.75" hidden="1" customHeight="1" x14ac:dyDescent="0.25">
      <c r="C42" s="21"/>
    </row>
    <row r="43" spans="1:11" ht="12.75" hidden="1" customHeight="1" x14ac:dyDescent="0.25">
      <c r="B43" s="30"/>
      <c r="C43" s="31"/>
    </row>
    <row r="44" spans="1:11" ht="12.75" hidden="1" customHeight="1" x14ac:dyDescent="0.25">
      <c r="C44" s="32"/>
    </row>
    <row r="45" spans="1:11" ht="12.75" hidden="1" customHeight="1" x14ac:dyDescent="0.25">
      <c r="C45" s="33"/>
    </row>
    <row r="46" spans="1:11" ht="12.75" hidden="1" customHeight="1" x14ac:dyDescent="0.25"/>
    <row r="47" spans="1:11" ht="12.75" hidden="1" customHeight="1" x14ac:dyDescent="0.25"/>
    <row r="48" spans="1:11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  <row r="73" ht="12.75" hidden="1" customHeight="1" x14ac:dyDescent="0.25"/>
    <row r="74" ht="12.75" hidden="1" customHeight="1" x14ac:dyDescent="0.25"/>
    <row r="75" ht="12.75" hidden="1" customHeight="1" x14ac:dyDescent="0.25"/>
  </sheetData>
  <mergeCells count="26">
    <mergeCell ref="A4:B4"/>
    <mergeCell ref="B34:D34"/>
    <mergeCell ref="A31:B31"/>
    <mergeCell ref="A25:B25"/>
    <mergeCell ref="A26:B26"/>
    <mergeCell ref="A27:B27"/>
    <mergeCell ref="A28:B28"/>
    <mergeCell ref="A29:B29"/>
    <mergeCell ref="A30:B3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6:B6"/>
    <mergeCell ref="A7:B7"/>
    <mergeCell ref="A10:B10"/>
    <mergeCell ref="A11:B11"/>
  </mergeCells>
  <pageMargins left="0.7" right="0.7" top="0.75" bottom="0.75" header="0.3" footer="0.3"/>
  <pageSetup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E9AEB-63F4-4D04-B8F9-E501381D19A6}">
  <sheetPr>
    <tabColor rgb="FF0000FF"/>
    <pageSetUpPr fitToPage="1"/>
  </sheetPr>
  <dimension ref="A1:J47"/>
  <sheetViews>
    <sheetView showGridLines="0" tabSelected="1" workbookViewId="0">
      <selection activeCell="F14" sqref="F14"/>
    </sheetView>
  </sheetViews>
  <sheetFormatPr defaultColWidth="0" defaultRowHeight="15" zeroHeight="1" x14ac:dyDescent="0.25"/>
  <cols>
    <col min="1" max="1" width="9.140625" customWidth="1"/>
    <col min="2" max="2" width="25.5703125" customWidth="1"/>
    <col min="3" max="3" width="19.5703125" customWidth="1"/>
    <col min="4" max="4" width="19.42578125" customWidth="1"/>
    <col min="5" max="5" width="19.5703125" customWidth="1"/>
    <col min="6" max="6" width="20.5703125" customWidth="1"/>
    <col min="7" max="8" width="19.5703125" customWidth="1"/>
    <col min="9" max="9" width="15.7109375" customWidth="1"/>
    <col min="10" max="10" width="1.42578125" customWidth="1"/>
    <col min="11" max="16384" width="9.140625" hidden="1"/>
  </cols>
  <sheetData>
    <row r="1" spans="1:9" ht="15.75" x14ac:dyDescent="0.25">
      <c r="A1" s="34" t="s">
        <v>0</v>
      </c>
    </row>
    <row r="2" spans="1:9" ht="15.75" x14ac:dyDescent="0.25">
      <c r="A2" s="34" t="s">
        <v>43</v>
      </c>
    </row>
    <row r="3" spans="1:9" s="54" customFormat="1" ht="29.25" customHeight="1" x14ac:dyDescent="0.25">
      <c r="A3" s="76" t="s">
        <v>44</v>
      </c>
      <c r="B3" s="77"/>
      <c r="C3" s="78">
        <f>'[1]CommNtbkMatl 02.25.2020'!C3</f>
        <v>43886</v>
      </c>
      <c r="D3" s="79"/>
    </row>
    <row r="4" spans="1:9" ht="47.25" customHeight="1" x14ac:dyDescent="0.25">
      <c r="A4" s="58" t="s">
        <v>45</v>
      </c>
      <c r="B4" s="59" t="s">
        <v>4</v>
      </c>
      <c r="C4" s="37" t="s">
        <v>72</v>
      </c>
      <c r="D4" s="36" t="s">
        <v>73</v>
      </c>
      <c r="E4" s="36" t="s">
        <v>74</v>
      </c>
      <c r="F4" s="36" t="s">
        <v>75</v>
      </c>
      <c r="G4" s="36" t="s">
        <v>76</v>
      </c>
      <c r="H4" s="36" t="s">
        <v>77</v>
      </c>
      <c r="I4" s="58" t="s">
        <v>46</v>
      </c>
    </row>
    <row r="5" spans="1:9" s="35" customFormat="1" ht="15.75" x14ac:dyDescent="0.25">
      <c r="A5" s="68" t="s">
        <v>47</v>
      </c>
      <c r="B5" s="69" t="str">
        <f>'[1]FY20 CC Local Match Summary'!B4</f>
        <v>Panhandle</v>
      </c>
      <c r="C5" s="70">
        <f>'[1]FY20 Allocations'!N3</f>
        <v>664268</v>
      </c>
      <c r="D5" s="71">
        <f>'[1]FY20 Allocations'!L3</f>
        <v>1328536</v>
      </c>
      <c r="E5" s="70">
        <f>'[1]01 Panhandle'!R4</f>
        <v>791000</v>
      </c>
      <c r="F5" s="70">
        <v>1328536</v>
      </c>
      <c r="G5" s="72">
        <v>126732</v>
      </c>
      <c r="H5" s="71">
        <f t="shared" ref="H5:H32" si="0">IF(D5-F5&gt;=0, D5-F5,"-")</f>
        <v>0</v>
      </c>
      <c r="I5" s="73">
        <f t="shared" ref="I5:I33" si="1">E5/C5</f>
        <v>1.190784442423841</v>
      </c>
    </row>
    <row r="6" spans="1:9" s="35" customFormat="1" ht="15.75" x14ac:dyDescent="0.25">
      <c r="A6" s="68" t="s">
        <v>48</v>
      </c>
      <c r="B6" s="69" t="str">
        <f>'[1]FY20 CC Local Match Summary'!B5</f>
        <v>South Plains</v>
      </c>
      <c r="C6" s="70">
        <f>'[1]FY20 Allocations'!N4</f>
        <v>642987</v>
      </c>
      <c r="D6" s="71">
        <f>'[1]FY20 Allocations'!L4</f>
        <v>1285974</v>
      </c>
      <c r="E6" s="70">
        <f>'[1]02 South Plains'!R4</f>
        <v>642987</v>
      </c>
      <c r="F6" s="70">
        <f>'[1]02 South Plains'!V4</f>
        <v>1285974</v>
      </c>
      <c r="G6" s="71">
        <f t="shared" ref="G6" si="2">C6-E6</f>
        <v>0</v>
      </c>
      <c r="H6" s="71">
        <f t="shared" si="0"/>
        <v>0</v>
      </c>
      <c r="I6" s="73">
        <f t="shared" si="1"/>
        <v>1</v>
      </c>
    </row>
    <row r="7" spans="1:9" s="35" customFormat="1" ht="15.75" x14ac:dyDescent="0.25">
      <c r="A7" s="68" t="s">
        <v>49</v>
      </c>
      <c r="B7" s="69" t="str">
        <f>'[1]FY20 CC Local Match Summary'!B6</f>
        <v xml:space="preserve">North Texas </v>
      </c>
      <c r="C7" s="70">
        <f>'[1]FY20 Allocations'!N5</f>
        <v>294459</v>
      </c>
      <c r="D7" s="71">
        <f>'[1]FY20 Allocations'!L5</f>
        <v>588918</v>
      </c>
      <c r="E7" s="70">
        <f>'[1]03 North TX'!R4</f>
        <v>295457</v>
      </c>
      <c r="F7" s="70">
        <v>588918</v>
      </c>
      <c r="G7" s="72">
        <v>998</v>
      </c>
      <c r="H7" s="71">
        <f t="shared" si="0"/>
        <v>0</v>
      </c>
      <c r="I7" s="73">
        <f t="shared" si="1"/>
        <v>1.003389266417396</v>
      </c>
    </row>
    <row r="8" spans="1:9" s="35" customFormat="1" ht="15.75" x14ac:dyDescent="0.25">
      <c r="A8" s="38">
        <v>4</v>
      </c>
      <c r="B8" s="39" t="str">
        <f>'[1]FY20 CC Local Match Summary'!B7</f>
        <v>North Central Texas</v>
      </c>
      <c r="C8" s="40">
        <f>'[1]FY20 Allocations'!N6</f>
        <v>2814403</v>
      </c>
      <c r="D8" s="41">
        <f>'[1]FY20 Allocations'!L6</f>
        <v>5628806</v>
      </c>
      <c r="E8" s="40">
        <f>'[1]04 N. Central TX'!R4</f>
        <v>3001421</v>
      </c>
      <c r="F8" s="40">
        <v>5628806</v>
      </c>
      <c r="G8" s="42">
        <v>187018</v>
      </c>
      <c r="H8" s="41">
        <f t="shared" si="0"/>
        <v>0</v>
      </c>
      <c r="I8" s="43">
        <f>E8/C8</f>
        <v>1.0664503271208849</v>
      </c>
    </row>
    <row r="9" spans="1:9" s="35" customFormat="1" ht="15.75" x14ac:dyDescent="0.25">
      <c r="A9" s="38">
        <v>5</v>
      </c>
      <c r="B9" s="39" t="str">
        <f>'[1]FY20 CC Local Match Summary'!B8</f>
        <v>Tarrant County</v>
      </c>
      <c r="C9" s="40">
        <f>'[1]FY20 Allocations'!N7</f>
        <v>2849841</v>
      </c>
      <c r="D9" s="41">
        <f>'[1]FY20 Allocations'!L7</f>
        <v>5699682</v>
      </c>
      <c r="E9" s="40">
        <f>'[1]05 Tarrant'!R4</f>
        <v>3646442</v>
      </c>
      <c r="F9" s="40">
        <v>5699682</v>
      </c>
      <c r="G9" s="42">
        <v>796601</v>
      </c>
      <c r="H9" s="41">
        <f t="shared" si="0"/>
        <v>0</v>
      </c>
      <c r="I9" s="43">
        <f t="shared" si="1"/>
        <v>1.27952471734388</v>
      </c>
    </row>
    <row r="10" spans="1:9" s="35" customFormat="1" ht="15.75" x14ac:dyDescent="0.25">
      <c r="A10" s="74" t="s">
        <v>50</v>
      </c>
      <c r="B10" s="75" t="str">
        <f>'[1]FY20 CC Local Match Summary'!B9</f>
        <v xml:space="preserve">Dallas County    </v>
      </c>
      <c r="C10" s="70">
        <f>'[1]FY20 Allocations'!N8</f>
        <v>4542034</v>
      </c>
      <c r="D10" s="71">
        <f>'[1]FY20 Allocations'!L8</f>
        <v>9084068</v>
      </c>
      <c r="E10" s="70">
        <f>'[1]06 Dallas'!R4</f>
        <v>4542034</v>
      </c>
      <c r="F10" s="70">
        <f>'[1]06 Dallas'!V4</f>
        <v>9084068</v>
      </c>
      <c r="G10" s="71">
        <f t="shared" ref="G10:G32" si="3">C10-E10</f>
        <v>0</v>
      </c>
      <c r="H10" s="71">
        <f t="shared" si="0"/>
        <v>0</v>
      </c>
      <c r="I10" s="73">
        <f t="shared" si="1"/>
        <v>1</v>
      </c>
    </row>
    <row r="11" spans="1:9" s="35" customFormat="1" ht="15.75" x14ac:dyDescent="0.25">
      <c r="A11" s="68" t="s">
        <v>51</v>
      </c>
      <c r="B11" s="69" t="str">
        <f>'[1]FY20 CC Local Match Summary'!B10</f>
        <v xml:space="preserve">North East Texas </v>
      </c>
      <c r="C11" s="70">
        <f>'[1]FY20 Allocations'!N9</f>
        <v>436153</v>
      </c>
      <c r="D11" s="71">
        <f>'[1]FY20 Allocations'!L9</f>
        <v>872306</v>
      </c>
      <c r="E11" s="70">
        <f>'[1]07 North East TX'!R4</f>
        <v>436153</v>
      </c>
      <c r="F11" s="70">
        <f>'[1]07 North East TX'!V4</f>
        <v>872306</v>
      </c>
      <c r="G11" s="71">
        <f t="shared" si="3"/>
        <v>0</v>
      </c>
      <c r="H11" s="71">
        <f t="shared" si="0"/>
        <v>0</v>
      </c>
      <c r="I11" s="73">
        <f t="shared" si="1"/>
        <v>1</v>
      </c>
    </row>
    <row r="12" spans="1:9" s="35" customFormat="1" ht="15.75" x14ac:dyDescent="0.25">
      <c r="A12" s="38">
        <v>8</v>
      </c>
      <c r="B12" s="39" t="str">
        <f>'[1]FY20 CC Local Match Summary'!B11</f>
        <v>East Texas</v>
      </c>
      <c r="C12" s="40">
        <f>'[1]FY20 Allocations'!N10</f>
        <v>1213739</v>
      </c>
      <c r="D12" s="41">
        <f>'[1]FY20 Allocations'!L10</f>
        <v>2427478</v>
      </c>
      <c r="E12" s="40">
        <f>'[1]08 East TX'!R4</f>
        <v>1213739</v>
      </c>
      <c r="F12" s="40">
        <f>'[1]08 East TX'!V4</f>
        <v>2427478</v>
      </c>
      <c r="G12" s="41">
        <f t="shared" si="3"/>
        <v>0</v>
      </c>
      <c r="H12" s="41">
        <f t="shared" si="0"/>
        <v>0</v>
      </c>
      <c r="I12" s="43">
        <f t="shared" si="1"/>
        <v>1</v>
      </c>
    </row>
    <row r="13" spans="1:9" s="35" customFormat="1" ht="15.75" x14ac:dyDescent="0.25">
      <c r="A13" s="68" t="s">
        <v>52</v>
      </c>
      <c r="B13" s="69" t="str">
        <f>'[1]FY20 CC Local Match Summary'!B12</f>
        <v>West Central Texas</v>
      </c>
      <c r="C13" s="70">
        <f>'[1]FY20 Allocations'!N11</f>
        <v>437906</v>
      </c>
      <c r="D13" s="71">
        <f>'[1]FY20 Allocations'!L11</f>
        <v>875812</v>
      </c>
      <c r="E13" s="70">
        <f>'[1]09 West Central'!R4</f>
        <v>841993</v>
      </c>
      <c r="F13" s="70">
        <v>875812</v>
      </c>
      <c r="G13" s="72">
        <v>404087</v>
      </c>
      <c r="H13" s="71">
        <f t="shared" si="0"/>
        <v>0</v>
      </c>
      <c r="I13" s="73">
        <f t="shared" si="1"/>
        <v>1.9227710969934186</v>
      </c>
    </row>
    <row r="14" spans="1:9" s="35" customFormat="1" ht="15.75" x14ac:dyDescent="0.25">
      <c r="A14" s="68" t="s">
        <v>53</v>
      </c>
      <c r="B14" s="69" t="str">
        <f>'[1]FY20 CC Local Match Summary'!B13</f>
        <v>Borderplex</v>
      </c>
      <c r="C14" s="70">
        <f>'[1]FY20 Allocations'!N12</f>
        <v>1567182</v>
      </c>
      <c r="D14" s="71">
        <f>'[1]FY20 Allocations'!L12</f>
        <v>3134364</v>
      </c>
      <c r="E14" s="70">
        <f>'[1]10 Borderplex'!R4</f>
        <v>1642892</v>
      </c>
      <c r="F14" s="70">
        <v>3134364</v>
      </c>
      <c r="G14" s="72">
        <v>75710</v>
      </c>
      <c r="H14" s="71">
        <f t="shared" si="0"/>
        <v>0</v>
      </c>
      <c r="I14" s="73">
        <f t="shared" si="1"/>
        <v>1.0483096411265571</v>
      </c>
    </row>
    <row r="15" spans="1:9" s="35" customFormat="1" ht="15.75" x14ac:dyDescent="0.25">
      <c r="A15" s="38">
        <v>11</v>
      </c>
      <c r="B15" s="39" t="str">
        <f>'[1]FY20 CC Local Match Summary'!B14</f>
        <v>Permian Basin</v>
      </c>
      <c r="C15" s="40">
        <f>'[1]FY20 Allocations'!N13</f>
        <v>648594</v>
      </c>
      <c r="D15" s="41">
        <f>'[1]FY20 Allocations'!L13</f>
        <v>1297188</v>
      </c>
      <c r="E15" s="40">
        <f>'[1]11 Permian Basin'!R4</f>
        <v>648594</v>
      </c>
      <c r="F15" s="40">
        <f>'[1]11 Permian Basin'!V4</f>
        <v>1297188</v>
      </c>
      <c r="G15" s="41">
        <f t="shared" si="3"/>
        <v>0</v>
      </c>
      <c r="H15" s="41">
        <f t="shared" si="0"/>
        <v>0</v>
      </c>
      <c r="I15" s="43">
        <f t="shared" si="1"/>
        <v>1</v>
      </c>
    </row>
    <row r="16" spans="1:9" s="35" customFormat="1" ht="15.75" x14ac:dyDescent="0.25">
      <c r="A16" s="38">
        <v>12</v>
      </c>
      <c r="B16" s="39" t="s">
        <v>54</v>
      </c>
      <c r="C16" s="40">
        <f>'[1]FY20 Allocations'!N14</f>
        <v>185573</v>
      </c>
      <c r="D16" s="41">
        <f>'[1]FY20 Allocations'!L14</f>
        <v>371146</v>
      </c>
      <c r="E16" s="40">
        <f>'[1]12 Concho Valley'!R4</f>
        <v>1068745</v>
      </c>
      <c r="F16" s="40">
        <v>371146</v>
      </c>
      <c r="G16" s="42">
        <v>883172</v>
      </c>
      <c r="H16" s="41">
        <f t="shared" si="0"/>
        <v>0</v>
      </c>
      <c r="I16" s="43">
        <f t="shared" si="1"/>
        <v>5.7591621625990852</v>
      </c>
    </row>
    <row r="17" spans="1:9" s="35" customFormat="1" ht="15.75" x14ac:dyDescent="0.25">
      <c r="A17" s="68" t="s">
        <v>55</v>
      </c>
      <c r="B17" s="69" t="str">
        <f>'[1]FY20 CC Local Match Summary'!B16</f>
        <v>Heart of Texas</v>
      </c>
      <c r="C17" s="70">
        <f>'[1]FY20 Allocations'!N15</f>
        <v>557970</v>
      </c>
      <c r="D17" s="71">
        <f>'[1]FY20 Allocations'!L15</f>
        <v>1115940</v>
      </c>
      <c r="E17" s="70">
        <f>'[1]13 Heart of TX'!R4</f>
        <v>557970</v>
      </c>
      <c r="F17" s="70">
        <f>'[1]13 Heart of TX'!V4</f>
        <v>1115940</v>
      </c>
      <c r="G17" s="71">
        <f t="shared" si="3"/>
        <v>0</v>
      </c>
      <c r="H17" s="71">
        <f t="shared" si="0"/>
        <v>0</v>
      </c>
      <c r="I17" s="73">
        <f t="shared" si="1"/>
        <v>1</v>
      </c>
    </row>
    <row r="18" spans="1:9" s="35" customFormat="1" ht="15.75" x14ac:dyDescent="0.25">
      <c r="A18" s="68" t="s">
        <v>56</v>
      </c>
      <c r="B18" s="69" t="str">
        <f>'[1]FY20 CC Local Match Summary'!B17</f>
        <v>Capital Area</v>
      </c>
      <c r="C18" s="70">
        <f>'[1]FY20 Allocations'!N16</f>
        <v>1398189</v>
      </c>
      <c r="D18" s="71">
        <f>'[1]FY20 Allocations'!L16</f>
        <v>2796378</v>
      </c>
      <c r="E18" s="70">
        <f>'[1]14 Capital Area'!R4</f>
        <v>2127137</v>
      </c>
      <c r="F18" s="70">
        <v>2796378</v>
      </c>
      <c r="G18" s="72">
        <v>728948</v>
      </c>
      <c r="H18" s="71">
        <f t="shared" si="0"/>
        <v>0</v>
      </c>
      <c r="I18" s="73">
        <f t="shared" si="1"/>
        <v>1.5213515483242968</v>
      </c>
    </row>
    <row r="19" spans="1:9" s="35" customFormat="1" ht="15.75" x14ac:dyDescent="0.25">
      <c r="A19" s="38">
        <v>15</v>
      </c>
      <c r="B19" s="39" t="str">
        <f>'[1]FY20 CC Local Match Summary'!B18</f>
        <v>Rural Capital</v>
      </c>
      <c r="C19" s="40">
        <f>'[1]FY20 Allocations'!N17</f>
        <v>1003857</v>
      </c>
      <c r="D19" s="41">
        <f>'[1]FY20 Allocations'!L17</f>
        <v>2007714</v>
      </c>
      <c r="E19" s="40">
        <f>'[1]15 Rural Capital'!R4</f>
        <v>1313301</v>
      </c>
      <c r="F19" s="40">
        <v>2007714</v>
      </c>
      <c r="G19" s="42">
        <v>309444</v>
      </c>
      <c r="H19" s="41">
        <f t="shared" si="0"/>
        <v>0</v>
      </c>
      <c r="I19" s="43">
        <f t="shared" si="1"/>
        <v>1.3082550602326826</v>
      </c>
    </row>
    <row r="20" spans="1:9" s="35" customFormat="1" ht="15.75" x14ac:dyDescent="0.25">
      <c r="A20" s="38">
        <v>16</v>
      </c>
      <c r="B20" s="39" t="str">
        <f>'[1]FY20 CC Local Match Summary'!B19</f>
        <v>Brazos Valley</v>
      </c>
      <c r="C20" s="40">
        <f>'[1]FY20 Allocations'!N18</f>
        <v>465146</v>
      </c>
      <c r="D20" s="41">
        <f>'[1]FY20 Allocations'!L18</f>
        <v>930292</v>
      </c>
      <c r="E20" s="40">
        <f>'[1]16 Brazos Valley'!R4</f>
        <v>465146</v>
      </c>
      <c r="F20" s="40">
        <f>'[1]16 Brazos Valley'!V4</f>
        <v>930292</v>
      </c>
      <c r="G20" s="41">
        <f t="shared" si="3"/>
        <v>0</v>
      </c>
      <c r="H20" s="41">
        <f t="shared" si="0"/>
        <v>0</v>
      </c>
      <c r="I20" s="43">
        <f t="shared" si="1"/>
        <v>1</v>
      </c>
    </row>
    <row r="21" spans="1:9" s="35" customFormat="1" ht="15.75" x14ac:dyDescent="0.25">
      <c r="A21" s="38">
        <v>17</v>
      </c>
      <c r="B21" s="39" t="str">
        <f>'[1]FY20 CC Local Match Summary'!B20</f>
        <v>Deep East Texas</v>
      </c>
      <c r="C21" s="40">
        <f>'[1]FY20 Allocations'!N19</f>
        <v>577782</v>
      </c>
      <c r="D21" s="41">
        <f>'[1]FY20 Allocations'!L19</f>
        <v>1155564</v>
      </c>
      <c r="E21" s="40">
        <f>'[1]17 Deep East TX'!R4</f>
        <v>577782</v>
      </c>
      <c r="F21" s="40">
        <f>'[1]17 Deep East TX'!V4</f>
        <v>1155564</v>
      </c>
      <c r="G21" s="41">
        <f t="shared" si="3"/>
        <v>0</v>
      </c>
      <c r="H21" s="41">
        <f t="shared" si="0"/>
        <v>0</v>
      </c>
      <c r="I21" s="43">
        <f t="shared" si="1"/>
        <v>1</v>
      </c>
    </row>
    <row r="22" spans="1:9" s="35" customFormat="1" ht="15.75" x14ac:dyDescent="0.25">
      <c r="A22" s="38">
        <v>18</v>
      </c>
      <c r="B22" s="39" t="str">
        <f>'[1]FY20 CC Local Match Summary'!B21</f>
        <v>South East Texas</v>
      </c>
      <c r="C22" s="40">
        <f>'[1]FY20 Allocations'!N20</f>
        <v>576154</v>
      </c>
      <c r="D22" s="41">
        <f>'[1]FY20 Allocations'!L20</f>
        <v>1152308</v>
      </c>
      <c r="E22" s="40">
        <f>'[1]18 South East TX'!R4</f>
        <v>576154</v>
      </c>
      <c r="F22" s="40">
        <f>'[1]18 South East TX'!V4</f>
        <v>1152308</v>
      </c>
      <c r="G22" s="41">
        <f t="shared" si="3"/>
        <v>0</v>
      </c>
      <c r="H22" s="41">
        <f t="shared" si="0"/>
        <v>0</v>
      </c>
      <c r="I22" s="43">
        <f t="shared" si="1"/>
        <v>1</v>
      </c>
    </row>
    <row r="23" spans="1:9" s="35" customFormat="1" ht="15.75" x14ac:dyDescent="0.25">
      <c r="A23" s="38">
        <v>19</v>
      </c>
      <c r="B23" s="39" t="str">
        <f>'[1]FY20 CC Local Match Summary'!B22</f>
        <v>Golden Crescent</v>
      </c>
      <c r="C23" s="40">
        <f>'[1]FY20 Allocations'!N21</f>
        <v>276965</v>
      </c>
      <c r="D23" s="41">
        <f>'[1]FY20 Allocations'!L21</f>
        <v>553930</v>
      </c>
      <c r="E23" s="40">
        <f>'[1]19 Golden Crescent'!R4</f>
        <v>276965</v>
      </c>
      <c r="F23" s="40">
        <f>'[1]19 Golden Crescent'!V4</f>
        <v>553930</v>
      </c>
      <c r="G23" s="41">
        <f t="shared" si="3"/>
        <v>0</v>
      </c>
      <c r="H23" s="41">
        <f t="shared" si="0"/>
        <v>0</v>
      </c>
      <c r="I23" s="43">
        <f t="shared" si="1"/>
        <v>1</v>
      </c>
    </row>
    <row r="24" spans="1:9" s="35" customFormat="1" ht="15.75" x14ac:dyDescent="0.25">
      <c r="A24" s="38">
        <v>20</v>
      </c>
      <c r="B24" s="39" t="str">
        <f>'[1]FY20 CC Local Match Summary'!B23</f>
        <v>Alamo</v>
      </c>
      <c r="C24" s="40">
        <f>'[1]FY20 Allocations'!N22</f>
        <v>3605163</v>
      </c>
      <c r="D24" s="41">
        <f>'[1]FY20 Allocations'!L22</f>
        <v>7210326</v>
      </c>
      <c r="E24" s="40">
        <f>'[1]20 Alamo'!R4</f>
        <v>3605163</v>
      </c>
      <c r="F24" s="40">
        <f>'[1]20 Alamo'!V4</f>
        <v>7210326</v>
      </c>
      <c r="G24" s="41">
        <f t="shared" si="3"/>
        <v>0</v>
      </c>
      <c r="H24" s="41">
        <f t="shared" si="0"/>
        <v>0</v>
      </c>
      <c r="I24" s="43">
        <f t="shared" si="1"/>
        <v>1</v>
      </c>
    </row>
    <row r="25" spans="1:9" s="35" customFormat="1" ht="15.75" x14ac:dyDescent="0.25">
      <c r="A25" s="38">
        <v>21</v>
      </c>
      <c r="B25" s="39" t="str">
        <f>'[1]FY20 CC Local Match Summary'!B24</f>
        <v>South Texas</v>
      </c>
      <c r="C25" s="40">
        <f>'[1]FY20 Allocations'!N23</f>
        <v>765048</v>
      </c>
      <c r="D25" s="41">
        <f>'[1]FY20 Allocations'!L23</f>
        <v>1530096</v>
      </c>
      <c r="E25" s="40">
        <f>'[1]21 South TX'!R4</f>
        <v>765048</v>
      </c>
      <c r="F25" s="40">
        <f>'[1]21 South TX'!V4</f>
        <v>1530096</v>
      </c>
      <c r="G25" s="41">
        <f t="shared" si="3"/>
        <v>0</v>
      </c>
      <c r="H25" s="41">
        <f t="shared" si="0"/>
        <v>0</v>
      </c>
      <c r="I25" s="43">
        <f t="shared" si="1"/>
        <v>1</v>
      </c>
    </row>
    <row r="26" spans="1:9" s="35" customFormat="1" ht="15.75" x14ac:dyDescent="0.25">
      <c r="A26" s="38">
        <v>22</v>
      </c>
      <c r="B26" s="39" t="str">
        <f>'[1]FY20 CC Local Match Summary'!B25</f>
        <v>Coastal Bend</v>
      </c>
      <c r="C26" s="40">
        <f>'[1]FY20 Allocations'!N24</f>
        <v>894983</v>
      </c>
      <c r="D26" s="41">
        <f>'[1]FY20 Allocations'!L24</f>
        <v>1789966</v>
      </c>
      <c r="E26" s="40">
        <f>'[1]22 Coastal Bend'!R4</f>
        <v>894983</v>
      </c>
      <c r="F26" s="40">
        <f>'[1]22 Coastal Bend'!V4</f>
        <v>1789966</v>
      </c>
      <c r="G26" s="41">
        <f t="shared" si="3"/>
        <v>0</v>
      </c>
      <c r="H26" s="41">
        <f t="shared" si="0"/>
        <v>0</v>
      </c>
      <c r="I26" s="43">
        <f t="shared" si="1"/>
        <v>1</v>
      </c>
    </row>
    <row r="27" spans="1:9" s="35" customFormat="1" ht="15.75" x14ac:dyDescent="0.25">
      <c r="A27" s="68" t="s">
        <v>57</v>
      </c>
      <c r="B27" s="69" t="str">
        <f>'[1]FY20 CC Local Match Summary'!B26</f>
        <v>Lower Rio Grande Valley</v>
      </c>
      <c r="C27" s="70">
        <f>'[1]FY20 Allocations'!N25</f>
        <v>2443101</v>
      </c>
      <c r="D27" s="71">
        <f>'[1]FY20 Allocations'!L25</f>
        <v>4886202</v>
      </c>
      <c r="E27" s="70">
        <f>'[1]23 Lower Rio'!B4</f>
        <v>2451000</v>
      </c>
      <c r="F27" s="70">
        <v>4886202</v>
      </c>
      <c r="G27" s="72">
        <v>7899</v>
      </c>
      <c r="H27" s="71">
        <f t="shared" si="0"/>
        <v>0</v>
      </c>
      <c r="I27" s="73">
        <f t="shared" si="1"/>
        <v>1.0032331860205534</v>
      </c>
    </row>
    <row r="28" spans="1:9" s="35" customFormat="1" ht="15.75" x14ac:dyDescent="0.25">
      <c r="A28" s="38">
        <v>24</v>
      </c>
      <c r="B28" s="39" t="str">
        <f>'[1]FY20 CC Local Match Summary'!B27</f>
        <v>Cameron County</v>
      </c>
      <c r="C28" s="40">
        <f>'[1]FY20 Allocations'!N26</f>
        <v>1017292</v>
      </c>
      <c r="D28" s="41">
        <f>'[1]FY20 Allocations'!L26</f>
        <v>2034584</v>
      </c>
      <c r="E28" s="40">
        <f>'[1]24 Cameron'!B4</f>
        <v>1112156</v>
      </c>
      <c r="F28" s="40">
        <v>2034584</v>
      </c>
      <c r="G28" s="42">
        <v>94864</v>
      </c>
      <c r="H28" s="41">
        <f t="shared" si="0"/>
        <v>0</v>
      </c>
      <c r="I28" s="43">
        <f t="shared" si="1"/>
        <v>1.0932514951459364</v>
      </c>
    </row>
    <row r="29" spans="1:9" s="35" customFormat="1" ht="15.75" x14ac:dyDescent="0.25">
      <c r="A29" s="68" t="s">
        <v>58</v>
      </c>
      <c r="B29" s="69" t="str">
        <f>'[1]FY20 CC Local Match Summary'!B28</f>
        <v>Texoma</v>
      </c>
      <c r="C29" s="70">
        <f>'[1]FY20 Allocations'!N27</f>
        <v>270697</v>
      </c>
      <c r="D29" s="71">
        <f>'[1]FY20 Allocations'!L27</f>
        <v>541394</v>
      </c>
      <c r="E29" s="70">
        <f>'[1]25 Texoma'!R4</f>
        <v>270697</v>
      </c>
      <c r="F29" s="70">
        <f>'[1]25 Texoma'!V4</f>
        <v>541394</v>
      </c>
      <c r="G29" s="71">
        <f t="shared" si="3"/>
        <v>0</v>
      </c>
      <c r="H29" s="71">
        <f t="shared" si="0"/>
        <v>0</v>
      </c>
      <c r="I29" s="73">
        <f t="shared" si="1"/>
        <v>1</v>
      </c>
    </row>
    <row r="30" spans="1:9" s="35" customFormat="1" ht="15.75" x14ac:dyDescent="0.25">
      <c r="A30" s="38">
        <v>26</v>
      </c>
      <c r="B30" s="39" t="str">
        <f>'[1]FY20 CC Local Match Summary'!B29</f>
        <v xml:space="preserve">Central Texas  </v>
      </c>
      <c r="C30" s="40">
        <f>'[1]FY20 Allocations'!N28</f>
        <v>727847</v>
      </c>
      <c r="D30" s="41">
        <f>'[1]FY20 Allocations'!L28</f>
        <v>1455694</v>
      </c>
      <c r="E30" s="40">
        <f>'[1]26 Central TX'!R4</f>
        <v>802000</v>
      </c>
      <c r="F30" s="40">
        <v>1455694</v>
      </c>
      <c r="G30" s="42">
        <v>74153</v>
      </c>
      <c r="H30" s="41">
        <f t="shared" si="0"/>
        <v>0</v>
      </c>
      <c r="I30" s="44">
        <f>E30/C30</f>
        <v>1.1018799280618041</v>
      </c>
    </row>
    <row r="31" spans="1:9" s="35" customFormat="1" ht="15.75" x14ac:dyDescent="0.25">
      <c r="A31" s="38">
        <v>27</v>
      </c>
      <c r="B31" s="39" t="str">
        <f>'[1]FY20 CC Local Match Summary'!B30</f>
        <v>Middle Rio Grande</v>
      </c>
      <c r="C31" s="40">
        <f>'[1]FY20 Allocations'!N29</f>
        <v>344286</v>
      </c>
      <c r="D31" s="41">
        <f>'[1]FY20 Allocations'!L29</f>
        <v>688572</v>
      </c>
      <c r="E31" s="40">
        <f>'[1]27 Middle Rio'!R4</f>
        <v>344286</v>
      </c>
      <c r="F31" s="40">
        <f>'[1]27 Middle Rio'!V4</f>
        <v>688572</v>
      </c>
      <c r="G31" s="41">
        <f t="shared" si="3"/>
        <v>0</v>
      </c>
      <c r="H31" s="41">
        <f t="shared" si="0"/>
        <v>0</v>
      </c>
      <c r="I31" s="43">
        <f t="shared" si="1"/>
        <v>1</v>
      </c>
    </row>
    <row r="32" spans="1:9" s="35" customFormat="1" ht="15.75" x14ac:dyDescent="0.25">
      <c r="A32" s="38">
        <v>28</v>
      </c>
      <c r="B32" s="39" t="str">
        <f>'[1]FY20 CC Local Match Summary'!B31</f>
        <v xml:space="preserve">Gulf Coast </v>
      </c>
      <c r="C32" s="40">
        <f>'[1]FY20 Allocations'!N30</f>
        <v>10131405</v>
      </c>
      <c r="D32" s="41">
        <f>'[1]FY20 Allocations'!L30</f>
        <v>20262810</v>
      </c>
      <c r="E32" s="40">
        <f>'[1]28 Gulf Coast'!R4</f>
        <v>10131405</v>
      </c>
      <c r="F32" s="40">
        <f>'[1]28 Gulf Coast'!V4</f>
        <v>20262810</v>
      </c>
      <c r="G32" s="41">
        <f t="shared" si="3"/>
        <v>0</v>
      </c>
      <c r="H32" s="41">
        <f t="shared" si="0"/>
        <v>0</v>
      </c>
      <c r="I32" s="43">
        <f t="shared" si="1"/>
        <v>1</v>
      </c>
    </row>
    <row r="33" spans="1:9" ht="15.75" x14ac:dyDescent="0.25">
      <c r="A33" s="45"/>
      <c r="B33" s="46" t="s">
        <v>59</v>
      </c>
      <c r="C33" s="47">
        <f t="shared" ref="C33:H33" si="4">SUM(C5:C32)</f>
        <v>41353024</v>
      </c>
      <c r="D33" s="47">
        <f>SUM(D5:D32)</f>
        <v>82706048</v>
      </c>
      <c r="E33" s="47">
        <f t="shared" si="4"/>
        <v>45042650</v>
      </c>
      <c r="F33" s="47">
        <f>SUM(F5:F32)</f>
        <v>82706048</v>
      </c>
      <c r="G33" s="48">
        <f>SUM(G5:G32)</f>
        <v>3689626</v>
      </c>
      <c r="H33" s="47">
        <f t="shared" si="4"/>
        <v>0</v>
      </c>
      <c r="I33" s="49">
        <f t="shared" si="1"/>
        <v>1.0892226406465462</v>
      </c>
    </row>
    <row r="34" spans="1:9" x14ac:dyDescent="0.25">
      <c r="A34" s="35"/>
      <c r="E34" s="50"/>
      <c r="F34" s="51"/>
      <c r="G34" s="50"/>
    </row>
    <row r="35" spans="1:9" ht="15.75" x14ac:dyDescent="0.25">
      <c r="A35" s="52" t="s">
        <v>60</v>
      </c>
    </row>
    <row r="36" spans="1:9" ht="8.25" customHeight="1" x14ac:dyDescent="0.25"/>
    <row r="37" spans="1:9" hidden="1" x14ac:dyDescent="0.25"/>
    <row r="38" spans="1:9" hidden="1" x14ac:dyDescent="0.25">
      <c r="G38" s="50"/>
    </row>
    <row r="39" spans="1:9" hidden="1" x14ac:dyDescent="0.25"/>
    <row r="40" spans="1:9" hidden="1" x14ac:dyDescent="0.25"/>
    <row r="41" spans="1:9" hidden="1" x14ac:dyDescent="0.25"/>
    <row r="42" spans="1:9" hidden="1" x14ac:dyDescent="0.25"/>
    <row r="43" spans="1:9" hidden="1" x14ac:dyDescent="0.25"/>
    <row r="44" spans="1:9" ht="15.75" hidden="1" x14ac:dyDescent="0.25">
      <c r="B44" s="52"/>
    </row>
    <row r="45" spans="1:9" hidden="1" x14ac:dyDescent="0.25"/>
    <row r="46" spans="1:9" hidden="1" x14ac:dyDescent="0.25"/>
    <row r="47" spans="1:9" hidden="1" x14ac:dyDescent="0.25"/>
  </sheetData>
  <conditionalFormatting sqref="I5:I32">
    <cfRule type="cellIs" dxfId="1" priority="1" operator="greaterThan">
      <formula>1</formula>
    </cfRule>
    <cfRule type="cellIs" dxfId="0" priority="3" operator="greaterThan">
      <formula>0.5</formula>
    </cfRule>
  </conditionalFormatting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Brief</vt:lpstr>
      <vt:lpstr>CommNtbkMatl 02.25.2020</vt:lpstr>
      <vt:lpstr>Notebook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weavetr1</dc:creator>
  <cp:lastModifiedBy>weavetr1</cp:lastModifiedBy>
  <cp:lastPrinted>2020-02-14T13:32:31Z</cp:lastPrinted>
  <dcterms:created xsi:type="dcterms:W3CDTF">2020-02-14T01:27:54Z</dcterms:created>
  <dcterms:modified xsi:type="dcterms:W3CDTF">2020-02-14T13:32:39Z</dcterms:modified>
</cp:coreProperties>
</file>